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PS\TFI\Sprawozdania finansowe Funduszy 2017\Sprawozdania roczne_31.12.2017\1. Sprawozdania R2017_FINAL\Pliki excel na stronę www\"/>
    </mc:Choice>
  </mc:AlternateContent>
  <bookViews>
    <workbookView xWindow="240" yWindow="270" windowWidth="17160" windowHeight="11580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uzupelniajace'!$B$72</definedName>
    <definedName name="eFR_ARK_1_gwarant">#REF!</definedName>
    <definedName name="eFR_ARK_bilans">bilans!$B$2:$D$22</definedName>
    <definedName name="eFR_ARK_bilans_kat">bilans!$B$23:$D$39</definedName>
    <definedName name="eFR_ARK_cert_jedn">'tabele uzupelniajace'!$B$56:$I$63</definedName>
    <definedName name="eFR_ARK_dluzne_pap">'tabele uzupelniajace'!$B$12:$M$52</definedName>
    <definedName name="eFR_ARK_gwarant">#REF!</definedName>
    <definedName name="eFR_ARK_list_zast">'tabele uzupelniajace'!$B$3:$O$10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wal">#REF!</definedName>
    <definedName name="eFR_ARK_rach_wyn">'rachunek wyniku'!$B$2:$D$31</definedName>
    <definedName name="eFR_ARK_rw_kat">'rachunek wyniku'!$B$32:$D$39</definedName>
    <definedName name="eFR_ARK_tab_glowna">'tabela glowna'!$B$2:$H$23</definedName>
    <definedName name="eFR_ARK_zest_lkat">zestawienie_zmian!$B$20:$E$79</definedName>
    <definedName name="eFR_ARK_zest_wkat">zestawienie_zmian!$B$80:$F$128</definedName>
    <definedName name="eFR_ARK_zest_zmian">zestawienie_zmian!$B$2:$E$19</definedName>
    <definedName name="eFR_ARK_zest_zmian_ukf">zestawienie_zmian!$B$129:$E$135</definedName>
  </definedNames>
  <calcPr calcId="152511"/>
</workbook>
</file>

<file path=xl/calcChain.xml><?xml version="1.0" encoding="utf-8"?>
<calcChain xmlns="http://schemas.openxmlformats.org/spreadsheetml/2006/main">
  <c r="K52" i="2" l="1"/>
  <c r="K13" i="2"/>
  <c r="K14" i="2"/>
  <c r="K15" i="2"/>
  <c r="K22" i="2"/>
  <c r="K16" i="2"/>
  <c r="O9" i="2" l="1"/>
</calcChain>
</file>

<file path=xl/comments1.xml><?xml version="1.0" encoding="utf-8"?>
<comments xmlns="http://schemas.openxmlformats.org/spreadsheetml/2006/main">
  <authors>
    <author>Marchewka, Agnieszka, (ProService AT)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  <charset val="238"/>
          </rPr>
          <t>Marchewka, Agnieszka, (ProService AT):</t>
        </r>
        <r>
          <rPr>
            <sz val="9"/>
            <color indexed="81"/>
            <rFont val="Tahoma"/>
            <family val="2"/>
            <charset val="238"/>
          </rPr>
          <t xml:space="preserve">
sprawozdania (pół)roczne były historycznie niezgodne z kwartalnymi, sprawozdanie za rok 2017 uzgodniono z kwartalnym i porawiono dane porównawcze</t>
        </r>
      </text>
    </comment>
  </commentList>
</comments>
</file>

<file path=xl/sharedStrings.xml><?xml version="1.0" encoding="utf-8"?>
<sst xmlns="http://schemas.openxmlformats.org/spreadsheetml/2006/main" count="727" uniqueCount="229">
  <si>
    <t>-</t>
  </si>
  <si>
    <t>I. Zmiana wartości aktywów netto</t>
  </si>
  <si>
    <t>3.Przewidywana liczba jednostek uczestnictwa</t>
  </si>
  <si>
    <t>Wartość według ceny nabycia w tys.</t>
  </si>
  <si>
    <t>Wartość według wyceny na dzień bilansowy w tys.</t>
  </si>
  <si>
    <t>Procentowy udział w aktywach ogółem</t>
  </si>
  <si>
    <t>Dłużne papiery wartościowe</t>
  </si>
  <si>
    <t>Suma: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</si>
  <si>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</si>
  <si>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</si>
  <si>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</si>
  <si>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</si>
  <si>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</si>
  <si>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</si>
  <si>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</si>
  <si>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</si>
  <si>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</si>
  <si>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</si>
  <si>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</si>
  <si>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</si>
  <si>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</si>
  <si>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</si>
  <si>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</si>
  <si>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</si>
  <si>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</si>
  <si>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</si>
  <si>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</si>
  <si>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</si>
  <si>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</si>
  <si>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>Kategoria A</t>
  </si>
  <si>
    <t>Kategoria E</t>
  </si>
  <si>
    <t>Kategoria F</t>
  </si>
  <si>
    <t>Wartość aktywów netto na jednostkę uczestnictwa</t>
  </si>
  <si>
    <t>TABELA UZUPEŁNIAJĄCA
JEDNOSTKI UCZESTNICTWA I CERTYFIKATY INWESTYCYJNE</t>
  </si>
  <si>
    <t>Rodzaj rynku</t>
  </si>
  <si>
    <t>Nazwa rynku</t>
  </si>
  <si>
    <t>Nazwa i rodzaj funduszu</t>
  </si>
  <si>
    <t>Liczba</t>
  </si>
  <si>
    <t>Jednostki uczestnictwa</t>
  </si>
  <si>
    <t>Nienotowane na aktywnym rynku</t>
  </si>
  <si>
    <t>Nie dotyczy</t>
  </si>
  <si>
    <t>Certyfikaty inwestycyjne</t>
  </si>
  <si>
    <t>Aktywny rynek regulowany</t>
  </si>
  <si>
    <t>Aktywny rynek nieregulowany</t>
  </si>
  <si>
    <t>TABELA UZUPEŁNIAJĄCA
DŁUŻNE PAPIERY WARTOŚCIOWE</t>
  </si>
  <si>
    <t>Emitent</t>
  </si>
  <si>
    <t>Kraj siedziby emitenta</t>
  </si>
  <si>
    <t>Termin wykupu</t>
  </si>
  <si>
    <t>Warunki oprocentowania</t>
  </si>
  <si>
    <t>Wartość nominalna</t>
  </si>
  <si>
    <t>O terminie wykupu do 1 roku</t>
  </si>
  <si>
    <t>Obligacje</t>
  </si>
  <si>
    <t>NIE DOTYCZY</t>
  </si>
  <si>
    <t>AMREST HOLDINGS SE</t>
  </si>
  <si>
    <t>Polska</t>
  </si>
  <si>
    <t>4,2100% (Zmienny kupon)</t>
  </si>
  <si>
    <t>DOM DEVELOPMENT S.A., SERIA DOMDE4260318 (PLDMDVL00046)</t>
  </si>
  <si>
    <t>DOM DEVELOPMENT S.A.</t>
  </si>
  <si>
    <t>4,4600% (Zmienny kupon)</t>
  </si>
  <si>
    <t>PGE POLSKA GRUPA ENERGETYCZNA S.A., SERIA PGE001270618 (PLPGER000051)</t>
  </si>
  <si>
    <t>PGE POLSKA GRUPA ENERGETYCZNA S.A.</t>
  </si>
  <si>
    <t>2,5100% (Zmienny kupon)</t>
  </si>
  <si>
    <t>POLSKI KONCERN NAFTOWY ORLEN S.A., SERIA E (PLPKN0000133)</t>
  </si>
  <si>
    <t>POLSKI KONCERN NAFTOWY ORLEN S.A.</t>
  </si>
  <si>
    <t>3,1100% (Zmienny kupon)</t>
  </si>
  <si>
    <t>ATAL S.A., SERIA O (PLATAL000061)</t>
  </si>
  <si>
    <t>ATAL S.A.</t>
  </si>
  <si>
    <t>3,8100% (Zmienny kupon)</t>
  </si>
  <si>
    <t>ATAL S.A., SERIA W (PLATAL000087)</t>
  </si>
  <si>
    <t>3,7100% (Zmienny kupon)</t>
  </si>
  <si>
    <t>SYGNITY S.A.</t>
  </si>
  <si>
    <t>4,4100% (Zmienny kupon)</t>
  </si>
  <si>
    <t>PKO BANK HIPOTECZNY S.A., SERIA PKOBH181016 (-)</t>
  </si>
  <si>
    <t>PKO BANK HIPOTECZNY S.A.</t>
  </si>
  <si>
    <t>0,0000% (Zerowy kupon)</t>
  </si>
  <si>
    <t>OK1018 (PL0000109062)</t>
  </si>
  <si>
    <t>TREASURY BONDSPOT POLAND</t>
  </si>
  <si>
    <t>SKARB PAŃSTWA RZECZYPOSPOLITEJ POLSKIEJ</t>
  </si>
  <si>
    <t>Bony skarbowe</t>
  </si>
  <si>
    <t xml:space="preserve">Bony pieniężne </t>
  </si>
  <si>
    <t>Inne</t>
  </si>
  <si>
    <t>O terminie wykupu powyżej 1 roku</t>
  </si>
  <si>
    <t>BENEFIT SYSTEMS S.A., SERIA B (PLBNFTS00042)</t>
  </si>
  <si>
    <t>BENEFIT SYSTEMS S.A.</t>
  </si>
  <si>
    <t>3,3100% (Zmienny kupon)</t>
  </si>
  <si>
    <t>KRUK S.A., SERIA AA5 (PLKRK0000473)</t>
  </si>
  <si>
    <t>KRUK S.A.</t>
  </si>
  <si>
    <t>4,2300% (Zmienny kupon)</t>
  </si>
  <si>
    <t>BANK GOSPODARSTWA KRAJOWEGO, SERIA BGK0220S013A (PL0000500203)</t>
  </si>
  <si>
    <t>BANK GOSPODARSTWA KRAJOWEGO</t>
  </si>
  <si>
    <t>2,2100% (Zmienny kupon)</t>
  </si>
  <si>
    <t>BANK GOSPODARSTWA KRAJOWEGO, SERIA BGK0520S014A (PL0000500211)</t>
  </si>
  <si>
    <t>2,2400% (Zmienny kupon)</t>
  </si>
  <si>
    <t>GETBACK S.A.</t>
  </si>
  <si>
    <t>6,1300% (Zmienny kupon)</t>
  </si>
  <si>
    <t>SANTANDER CONSUMER BANK S.A., SERIA SCB00039 (-)</t>
  </si>
  <si>
    <t>SANTANDER CONSUMER BANK S.A.</t>
  </si>
  <si>
    <t>2,5600% (Zmienny kupon)</t>
  </si>
  <si>
    <t>MBANK HIPOTECZNY S.A., SERIA BRE[K 28] (-)</t>
  </si>
  <si>
    <t>MBANK HIPOTECZNY S.A.</t>
  </si>
  <si>
    <t>3,2600% (Zmienny kupon)</t>
  </si>
  <si>
    <t>MBANK HIPOTECZNY S.A., SERIA BRE[K 29] (-)</t>
  </si>
  <si>
    <t>3,1800% (Zmienny kupon)</t>
  </si>
  <si>
    <t>GHELAMCO INVEST SP. Z O.O., SERIA PH (PLGHLMC00347)</t>
  </si>
  <si>
    <t>GHELAMCO INVEST SP. Z O.O.</t>
  </si>
  <si>
    <t>5,3100% (Zmienny kupon)</t>
  </si>
  <si>
    <t>DOM DEVELOPMENT S.A. (PLDMDVL00079)</t>
  </si>
  <si>
    <t>3,4100% (Zmienny kupon)</t>
  </si>
  <si>
    <t>WZ0528 (PL0000110383)</t>
  </si>
  <si>
    <t>1,8100% (Zmienny kupon)</t>
  </si>
  <si>
    <t>WZ1122 (PL0000109377)</t>
  </si>
  <si>
    <t>WZ0121 (PL0000106068)</t>
  </si>
  <si>
    <t>WZ0124 (PL0000107454)</t>
  </si>
  <si>
    <t>WZ0120 (PL0000108601)</t>
  </si>
  <si>
    <t>WZ0126 (PL0000108817)</t>
  </si>
  <si>
    <t>TABELA UZUPEŁNIAJĄCA
LISTY ZASTAWNE</t>
  </si>
  <si>
    <t>Rodzaj listu</t>
  </si>
  <si>
    <t>Podstawa emisji</t>
  </si>
  <si>
    <t>PKO BANK HIPOTECZNY S.A., SERIA 2 (PLPKOHP00025)</t>
  </si>
  <si>
    <t>2,3800% (Zmienny kupon)</t>
  </si>
  <si>
    <t>Hipoteczny list zastawny</t>
  </si>
  <si>
    <t>Ustawa o Listach Zastawnych i Bankach Hipotecznych z dn. 29.08.97 r.</t>
  </si>
  <si>
    <t>PKO BANK HIPOTECZNY S.A., SERIA 4 (PLPKOHP00041)</t>
  </si>
  <si>
    <t>2,4200% (Zmienny kupon)</t>
  </si>
  <si>
    <t>MBANK HIPOTECZNY S.A., SERIA HPA31 (PLRHNHP00573)</t>
  </si>
  <si>
    <t>2,4700% (Zmienny kupon)</t>
  </si>
  <si>
    <t>od 2017-01-01 do 2017-12-31</t>
  </si>
  <si>
    <t>od 2016-01-01 do 2016-12-31</t>
  </si>
  <si>
    <t>Nieruchomości</t>
  </si>
  <si>
    <t>Pozostałe</t>
  </si>
  <si>
    <t>ING BANK ŚLĄSKI S.A.</t>
  </si>
  <si>
    <t>PLN</t>
  </si>
  <si>
    <t>Listy zastawne</t>
  </si>
  <si>
    <t>RACHUNEK WYNIKU Z OPERACJI</t>
  </si>
  <si>
    <t>od 2017-01-01 
do 2017-12-31</t>
  </si>
  <si>
    <t>od 2016-01-01 
do 2016-12-31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</si>
  <si>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</si>
  <si>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</si>
  <si>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</si>
  <si>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</si>
  <si>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</si>
  <si>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</si>
  <si>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</si>
  <si>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</si>
  <si>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</si>
  <si>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</si>
  <si>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</si>
  <si>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</si>
  <si>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</si>
  <si>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</si>
  <si>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</si>
  <si>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</si>
  <si>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</si>
  <si>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</si>
  <si>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</si>
  <si>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</si>
  <si>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</si>
  <si>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</si>
  <si>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</si>
  <si>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</si>
  <si>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</si>
  <si>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</si>
  <si>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</si>
  <si>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</si>
  <si>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</si>
  <si>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</si>
  <si>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</si>
  <si>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</si>
  <si>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</si>
  <si>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Instrumenty pochodne</t>
  </si>
  <si>
    <t>Udziały w spółkach z ograniczoną odpowiedzialnością</t>
  </si>
  <si>
    <t>Tytuły uczestnictwa emitowane przez instytucje wspólnego inwestowania mające siedzibę za granicą</t>
  </si>
  <si>
    <t>Wierzytelności</t>
  </si>
  <si>
    <t>Weksle</t>
  </si>
  <si>
    <t>Depozyty</t>
  </si>
  <si>
    <t>Waluty</t>
  </si>
  <si>
    <t>Statki morskie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</si>
  <si>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</si>
  <si>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</si>
  <si>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</si>
  <si>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</si>
  <si>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</si>
  <si>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</si>
  <si>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</si>
  <si>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</si>
  <si>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</si>
  <si>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</si>
  <si>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</si>
  <si>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</si>
  <si>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</si>
  <si>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</si>
  <si>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</si>
  <si>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</si>
  <si>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</si>
  <si>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</si>
  <si>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</si>
  <si>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</si>
  <si>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</si>
  <si>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</si>
  <si>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</si>
  <si>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</si>
  <si>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</si>
  <si>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</si>
  <si>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</si>
  <si>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</si>
  <si>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</si>
  <si>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</si>
  <si>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 w średniej wartości aktywów netto, w tym:</t>
  </si>
  <si>
    <t>TABELA UZUPEŁNIAJĄCA
DEPOZYTY</t>
  </si>
  <si>
    <t>Nazwa banku</t>
  </si>
  <si>
    <t>Kraj siedziby banku</t>
  </si>
  <si>
    <t>Waluta</t>
  </si>
  <si>
    <t xml:space="preserve">Wartość według ceny nabycia w danej walucie </t>
  </si>
  <si>
    <t xml:space="preserve">Wartość według wyceny na dzień bilansowy w danej walucie </t>
  </si>
  <si>
    <t>W walutach państw należących do OECD</t>
  </si>
  <si>
    <t>1,1794% (Stałe)</t>
  </si>
  <si>
    <t>W walutach państw nienależących do OECD</t>
  </si>
  <si>
    <t>OPEN FINANCE OBLIGACJI PRZEDSIĘBIORSTW FUNDUSZ INWESTYCYJNY ZAMKNIĘTY AKTYWÓW NIEPUBLICZNYCH SERIA B (-)</t>
  </si>
  <si>
    <t>OPEN FINANCE OBLIGACJI PRZEDSIĘBIORSTW FUNDUSZ INWESTYCYJNY ZAMKNIĘTY AKTYWÓW NIEPUBLICZNYCH</t>
  </si>
  <si>
    <t>AMREST HOLDINGS SE, SERIA AMRE03300618 (PLAMRST00017)</t>
  </si>
  <si>
    <t>Kategoria G</t>
  </si>
  <si>
    <t>Kategoria H</t>
  </si>
  <si>
    <t>Kategoria S</t>
  </si>
  <si>
    <t>Kategoria V</t>
  </si>
  <si>
    <t>Wartość</t>
  </si>
  <si>
    <t>Data wyceny</t>
  </si>
  <si>
    <t>Lokata terminowa 4D 2018-01-02</t>
  </si>
  <si>
    <t>SYGNITY S.A., SERIA 1/2014 (PLCMPLD00172)</t>
  </si>
  <si>
    <t>GETBACK S.A., SERIA PP2 (PLGTBCK00255)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</si>
</sst>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#0.00\%"/>
    <numFmt numFmtId="165" formatCode="#,##0.0000"/>
    <numFmt numFmtId="166" formatCode="0.0000"/>
    <numFmt numFmtId="167" formatCode="##0.0000\%"/>
    <numFmt numFmtId="168" formatCode="#,##0.00\%"/>
    <numFmt numFmtId="169" formatCode="yyyy\-mm\-dd"/>
  </numFmts>
  <fonts count="13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>
      <alignment vertical="center"/>
    </xf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4" fontId="7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5" fontId="1" fillId="0" borderId="3" xfId="0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8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6" fontId="0" fillId="0" borderId="0" xfId="0" applyNumberFormat="1" applyFill="1"/>
    <xf numFmtId="0" fontId="12" fillId="0" borderId="0" xfId="0" applyFont="1" applyFill="1"/>
    <xf numFmtId="167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</cellXfs>
  <cellStyles count="5">
    <cellStyle name="˙˙˙" xfId="4"/>
    <cellStyle name="Dziesiętny" xfId="1" builtinId="3"/>
    <cellStyle name="Dziesiętny 3 3" xfId="3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B28" sqref="B28"/>
    </sheetView>
  </sheetViews>
  <sheetFormatPr defaultRowHeight="14.25"/>
  <cols>
    <col min="2" max="2" width="48.75" customWidth="1"/>
    <col min="3" max="10" width="13.75" customWidth="1"/>
  </cols>
  <sheetData>
    <row r="2" spans="2:10">
      <c r="B2" s="21"/>
      <c r="C2" s="44">
        <v>43100</v>
      </c>
      <c r="D2" s="45"/>
      <c r="E2" s="46"/>
      <c r="F2" s="47">
        <v>42735</v>
      </c>
      <c r="G2" s="47"/>
      <c r="H2" s="47"/>
      <c r="I2" s="48"/>
      <c r="J2" s="48"/>
    </row>
    <row r="3" spans="2:10" ht="27">
      <c r="B3" s="22" t="s">
        <v>163</v>
      </c>
      <c r="C3" s="1" t="s">
        <v>3</v>
      </c>
      <c r="D3" s="1" t="s">
        <v>4</v>
      </c>
      <c r="E3" s="1" t="s">
        <v>5</v>
      </c>
      <c r="F3" s="1" t="s">
        <v>3</v>
      </c>
      <c r="G3" s="1" t="s">
        <v>4</v>
      </c>
      <c r="H3" s="1" t="s">
        <v>5</v>
      </c>
    </row>
    <row r="4" spans="2:10">
      <c r="B4" s="2" t="s">
        <v>164</v>
      </c>
      <c r="C4" s="42" t="s">
        <v>0</v>
      </c>
      <c r="D4" s="42" t="s">
        <v>0</v>
      </c>
      <c r="E4" s="40" t="s">
        <v>0</v>
      </c>
      <c r="F4" s="42" t="s">
        <v>0</v>
      </c>
      <c r="G4" s="42" t="s">
        <v>0</v>
      </c>
      <c r="H4" s="40" t="s">
        <v>0</v>
      </c>
    </row>
    <row r="5" spans="2:10">
      <c r="B5" s="2" t="s">
        <v>165</v>
      </c>
      <c r="C5" s="42" t="s">
        <v>0</v>
      </c>
      <c r="D5" s="42" t="s">
        <v>0</v>
      </c>
      <c r="E5" s="40" t="s">
        <v>0</v>
      </c>
      <c r="F5" s="42" t="s">
        <v>0</v>
      </c>
      <c r="G5" s="42" t="s">
        <v>0</v>
      </c>
      <c r="H5" s="40" t="s">
        <v>0</v>
      </c>
    </row>
    <row r="6" spans="2:10">
      <c r="B6" s="2" t="s">
        <v>166</v>
      </c>
      <c r="C6" s="42" t="s">
        <v>0</v>
      </c>
      <c r="D6" s="42" t="s">
        <v>0</v>
      </c>
      <c r="E6" s="40" t="s">
        <v>0</v>
      </c>
      <c r="F6" s="42" t="s">
        <v>0</v>
      </c>
      <c r="G6" s="42" t="s">
        <v>0</v>
      </c>
      <c r="H6" s="40" t="s">
        <v>0</v>
      </c>
    </row>
    <row r="7" spans="2:10">
      <c r="B7" s="2" t="s">
        <v>167</v>
      </c>
      <c r="C7" s="42" t="s">
        <v>0</v>
      </c>
      <c r="D7" s="42" t="s">
        <v>0</v>
      </c>
      <c r="E7" s="40" t="s">
        <v>0</v>
      </c>
      <c r="F7" s="42" t="s">
        <v>0</v>
      </c>
      <c r="G7" s="42" t="s">
        <v>0</v>
      </c>
      <c r="H7" s="40" t="s">
        <v>0</v>
      </c>
    </row>
    <row r="8" spans="2:10">
      <c r="B8" s="2" t="s">
        <v>168</v>
      </c>
      <c r="C8" s="42" t="s">
        <v>0</v>
      </c>
      <c r="D8" s="42" t="s">
        <v>0</v>
      </c>
      <c r="E8" s="40" t="s">
        <v>0</v>
      </c>
      <c r="F8" s="42" t="s">
        <v>0</v>
      </c>
      <c r="G8" s="42" t="s">
        <v>0</v>
      </c>
      <c r="H8" s="40" t="s">
        <v>0</v>
      </c>
    </row>
    <row r="9" spans="2:10">
      <c r="B9" s="2" t="s">
        <v>132</v>
      </c>
      <c r="C9" s="42">
        <v>33500</v>
      </c>
      <c r="D9" s="42">
        <v>33597</v>
      </c>
      <c r="E9" s="40">
        <v>8.83</v>
      </c>
      <c r="F9" s="42">
        <v>23129</v>
      </c>
      <c r="G9" s="42">
        <v>23104</v>
      </c>
      <c r="H9" s="40">
        <v>5.5</v>
      </c>
    </row>
    <row r="10" spans="2:10">
      <c r="B10" s="2" t="s">
        <v>6</v>
      </c>
      <c r="C10" s="42">
        <v>303024</v>
      </c>
      <c r="D10" s="42">
        <v>306863</v>
      </c>
      <c r="E10" s="40">
        <v>80.709999999999994</v>
      </c>
      <c r="F10" s="42">
        <v>319888</v>
      </c>
      <c r="G10" s="42">
        <v>318918</v>
      </c>
      <c r="H10" s="40">
        <v>75.87</v>
      </c>
    </row>
    <row r="11" spans="2:10">
      <c r="B11" s="2" t="s">
        <v>169</v>
      </c>
      <c r="C11" s="42" t="s">
        <v>0</v>
      </c>
      <c r="D11" s="42" t="s">
        <v>0</v>
      </c>
      <c r="E11" s="40" t="s">
        <v>0</v>
      </c>
      <c r="F11" s="42" t="s">
        <v>0</v>
      </c>
      <c r="G11" s="42" t="s">
        <v>0</v>
      </c>
      <c r="H11" s="40" t="s">
        <v>0</v>
      </c>
    </row>
    <row r="12" spans="2:10">
      <c r="B12" s="2" t="s">
        <v>170</v>
      </c>
      <c r="C12" s="42" t="s">
        <v>0</v>
      </c>
      <c r="D12" s="42" t="s">
        <v>0</v>
      </c>
      <c r="E12" s="40" t="s">
        <v>0</v>
      </c>
      <c r="F12" s="42" t="s">
        <v>0</v>
      </c>
      <c r="G12" s="42" t="s">
        <v>0</v>
      </c>
      <c r="H12" s="40" t="s">
        <v>0</v>
      </c>
    </row>
    <row r="13" spans="2:10">
      <c r="B13" s="2" t="s">
        <v>38</v>
      </c>
      <c r="C13" s="42" t="s">
        <v>0</v>
      </c>
      <c r="D13" s="42" t="s">
        <v>0</v>
      </c>
      <c r="E13" s="40" t="s">
        <v>0</v>
      </c>
      <c r="F13" s="42" t="s">
        <v>0</v>
      </c>
      <c r="G13" s="42" t="s">
        <v>0</v>
      </c>
      <c r="H13" s="40" t="s">
        <v>0</v>
      </c>
    </row>
    <row r="14" spans="2:10">
      <c r="B14" s="2" t="s">
        <v>41</v>
      </c>
      <c r="C14" s="42">
        <v>19999</v>
      </c>
      <c r="D14" s="42">
        <v>19988</v>
      </c>
      <c r="E14" s="40">
        <v>5.26</v>
      </c>
      <c r="F14" s="42" t="s">
        <v>0</v>
      </c>
      <c r="G14" s="42" t="s">
        <v>0</v>
      </c>
      <c r="H14" s="40" t="s">
        <v>0</v>
      </c>
    </row>
    <row r="15" spans="2:10" ht="19.5">
      <c r="B15" s="2" t="s">
        <v>171</v>
      </c>
      <c r="C15" s="42" t="s">
        <v>0</v>
      </c>
      <c r="D15" s="42" t="s">
        <v>0</v>
      </c>
      <c r="E15" s="40" t="s">
        <v>0</v>
      </c>
      <c r="F15" s="42" t="s">
        <v>0</v>
      </c>
      <c r="G15" s="42" t="s">
        <v>0</v>
      </c>
      <c r="H15" s="40" t="s">
        <v>0</v>
      </c>
    </row>
    <row r="16" spans="2:10">
      <c r="B16" s="2" t="s">
        <v>172</v>
      </c>
      <c r="C16" s="42" t="s">
        <v>0</v>
      </c>
      <c r="D16" s="42" t="s">
        <v>0</v>
      </c>
      <c r="E16" s="40" t="s">
        <v>0</v>
      </c>
      <c r="F16" s="42" t="s">
        <v>0</v>
      </c>
      <c r="G16" s="42" t="s">
        <v>0</v>
      </c>
      <c r="H16" s="40" t="s">
        <v>0</v>
      </c>
    </row>
    <row r="17" spans="2:8">
      <c r="B17" s="2" t="s">
        <v>173</v>
      </c>
      <c r="C17" s="42" t="s">
        <v>0</v>
      </c>
      <c r="D17" s="42" t="s">
        <v>0</v>
      </c>
      <c r="E17" s="40" t="s">
        <v>0</v>
      </c>
      <c r="F17" s="42" t="s">
        <v>0</v>
      </c>
      <c r="G17" s="42" t="s">
        <v>0</v>
      </c>
      <c r="H17" s="40" t="s">
        <v>0</v>
      </c>
    </row>
    <row r="18" spans="2:8">
      <c r="B18" s="2" t="s">
        <v>174</v>
      </c>
      <c r="C18" s="42">
        <v>16381</v>
      </c>
      <c r="D18" s="42">
        <v>16382</v>
      </c>
      <c r="E18" s="40">
        <v>4.3099999999999996</v>
      </c>
      <c r="F18" s="42">
        <v>77620</v>
      </c>
      <c r="G18" s="42">
        <v>77621</v>
      </c>
      <c r="H18" s="40">
        <v>18.46</v>
      </c>
    </row>
    <row r="19" spans="2:8">
      <c r="B19" s="2" t="s">
        <v>175</v>
      </c>
      <c r="C19" s="42" t="s">
        <v>0</v>
      </c>
      <c r="D19" s="42" t="s">
        <v>0</v>
      </c>
      <c r="E19" s="40" t="s">
        <v>0</v>
      </c>
      <c r="F19" s="42" t="s">
        <v>0</v>
      </c>
      <c r="G19" s="42" t="s">
        <v>0</v>
      </c>
      <c r="H19" s="40" t="s">
        <v>0</v>
      </c>
    </row>
    <row r="20" spans="2:8">
      <c r="B20" s="2" t="s">
        <v>128</v>
      </c>
      <c r="C20" s="42" t="s">
        <v>0</v>
      </c>
      <c r="D20" s="42" t="s">
        <v>0</v>
      </c>
      <c r="E20" s="40" t="s">
        <v>0</v>
      </c>
      <c r="F20" s="42" t="s">
        <v>0</v>
      </c>
      <c r="G20" s="42" t="s">
        <v>0</v>
      </c>
      <c r="H20" s="40" t="s">
        <v>0</v>
      </c>
    </row>
    <row r="21" spans="2:8">
      <c r="B21" s="2" t="s">
        <v>176</v>
      </c>
      <c r="C21" s="42" t="s">
        <v>0</v>
      </c>
      <c r="D21" s="42" t="s">
        <v>0</v>
      </c>
      <c r="E21" s="40" t="s">
        <v>0</v>
      </c>
      <c r="F21" s="42" t="s">
        <v>0</v>
      </c>
      <c r="G21" s="42" t="s">
        <v>0</v>
      </c>
      <c r="H21" s="40" t="s">
        <v>0</v>
      </c>
    </row>
    <row r="22" spans="2:8">
      <c r="B22" s="2" t="s">
        <v>80</v>
      </c>
      <c r="C22" s="42" t="s">
        <v>0</v>
      </c>
      <c r="D22" s="42" t="s">
        <v>0</v>
      </c>
      <c r="E22" s="40" t="s">
        <v>0</v>
      </c>
      <c r="F22" s="42" t="s">
        <v>0</v>
      </c>
      <c r="G22" s="42" t="s">
        <v>0</v>
      </c>
      <c r="H22" s="40" t="s">
        <v>0</v>
      </c>
    </row>
    <row r="23" spans="2:8">
      <c r="B23" s="25" t="s">
        <v>7</v>
      </c>
      <c r="C23" s="26">
        <v>372904</v>
      </c>
      <c r="D23" s="26">
        <v>376830</v>
      </c>
      <c r="E23" s="31">
        <v>99.11</v>
      </c>
      <c r="F23" s="26">
        <v>420637</v>
      </c>
      <c r="G23" s="26">
        <v>419643</v>
      </c>
      <c r="H23" s="31">
        <v>99.83</v>
      </c>
    </row>
  </sheetData>
  <mergeCells count="3">
    <mergeCell ref="C2:E2"/>
    <mergeCell ref="F2:H2"/>
    <mergeCell ref="I2:J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72"/>
  <sheetViews>
    <sheetView zoomScaleNormal="100" workbookViewId="0">
      <selection activeCell="F12" sqref="F12"/>
    </sheetView>
  </sheetViews>
  <sheetFormatPr defaultRowHeight="14.25"/>
  <cols>
    <col min="1" max="1" width="9" style="34"/>
    <col min="2" max="2" width="31.25" style="34" customWidth="1"/>
    <col min="3" max="15" width="13.75" style="34" customWidth="1"/>
    <col min="16" max="16384" width="9" style="34"/>
  </cols>
  <sheetData>
    <row r="3" spans="2:15" ht="27">
      <c r="B3" s="8" t="s">
        <v>115</v>
      </c>
      <c r="C3" s="8" t="s">
        <v>34</v>
      </c>
      <c r="D3" s="8" t="s">
        <v>35</v>
      </c>
      <c r="E3" s="8" t="s">
        <v>45</v>
      </c>
      <c r="F3" s="8" t="s">
        <v>46</v>
      </c>
      <c r="G3" s="8" t="s">
        <v>47</v>
      </c>
      <c r="H3" s="8" t="s">
        <v>48</v>
      </c>
      <c r="I3" s="8" t="s">
        <v>116</v>
      </c>
      <c r="J3" s="8" t="s">
        <v>117</v>
      </c>
      <c r="K3" s="8" t="s">
        <v>49</v>
      </c>
      <c r="L3" s="8" t="s">
        <v>37</v>
      </c>
      <c r="M3" s="8" t="s">
        <v>3</v>
      </c>
      <c r="N3" s="8" t="s">
        <v>4</v>
      </c>
      <c r="O3" s="8" t="s">
        <v>5</v>
      </c>
    </row>
    <row r="4" spans="2:15">
      <c r="B4" s="2" t="s">
        <v>42</v>
      </c>
      <c r="C4" s="14"/>
      <c r="D4" s="14"/>
      <c r="E4" s="14"/>
      <c r="F4" s="14"/>
      <c r="G4" s="14"/>
      <c r="H4" s="14"/>
      <c r="I4" s="14"/>
      <c r="J4" s="14"/>
      <c r="K4" s="14"/>
      <c r="L4" s="42" t="s">
        <v>0</v>
      </c>
      <c r="M4" s="42" t="s">
        <v>0</v>
      </c>
      <c r="N4" s="42" t="s">
        <v>0</v>
      </c>
      <c r="O4" s="40" t="s">
        <v>0</v>
      </c>
    </row>
    <row r="5" spans="2:15">
      <c r="B5" s="2" t="s">
        <v>43</v>
      </c>
      <c r="C5" s="14"/>
      <c r="D5" s="14"/>
      <c r="E5" s="14"/>
      <c r="F5" s="14"/>
      <c r="G5" s="14"/>
      <c r="H5" s="14"/>
      <c r="I5" s="14"/>
      <c r="J5" s="14"/>
      <c r="K5" s="14"/>
      <c r="L5" s="42" t="s">
        <v>0</v>
      </c>
      <c r="M5" s="42" t="s">
        <v>0</v>
      </c>
      <c r="N5" s="42" t="s">
        <v>0</v>
      </c>
      <c r="O5" s="40" t="s">
        <v>0</v>
      </c>
    </row>
    <row r="6" spans="2:15">
      <c r="B6" s="2" t="s">
        <v>39</v>
      </c>
      <c r="C6" s="14"/>
      <c r="D6" s="14"/>
      <c r="E6" s="14"/>
      <c r="F6" s="14"/>
      <c r="G6" s="14"/>
      <c r="H6" s="14"/>
      <c r="I6" s="14"/>
      <c r="J6" s="14"/>
      <c r="K6" s="14"/>
      <c r="L6" s="42">
        <v>155</v>
      </c>
      <c r="M6" s="42">
        <v>33500</v>
      </c>
      <c r="N6" s="42">
        <v>33597</v>
      </c>
      <c r="O6" s="40">
        <v>8.83</v>
      </c>
    </row>
    <row r="7" spans="2:15" ht="39">
      <c r="B7" s="4" t="s">
        <v>118</v>
      </c>
      <c r="C7" s="2" t="s">
        <v>39</v>
      </c>
      <c r="D7" s="2" t="s">
        <v>52</v>
      </c>
      <c r="E7" s="2" t="s">
        <v>73</v>
      </c>
      <c r="F7" s="2" t="s">
        <v>54</v>
      </c>
      <c r="G7" s="36">
        <v>44314</v>
      </c>
      <c r="H7" s="40" t="s">
        <v>119</v>
      </c>
      <c r="I7" s="2" t="s">
        <v>120</v>
      </c>
      <c r="J7" s="2" t="s">
        <v>121</v>
      </c>
      <c r="K7" s="18">
        <v>500000</v>
      </c>
      <c r="L7" s="42">
        <v>25</v>
      </c>
      <c r="M7" s="42">
        <v>12500</v>
      </c>
      <c r="N7" s="42">
        <v>12553</v>
      </c>
      <c r="O7" s="40">
        <v>3.3</v>
      </c>
    </row>
    <row r="8" spans="2:15" ht="39">
      <c r="B8" s="4" t="s">
        <v>122</v>
      </c>
      <c r="C8" s="2" t="s">
        <v>39</v>
      </c>
      <c r="D8" s="2" t="s">
        <v>52</v>
      </c>
      <c r="E8" s="2" t="s">
        <v>73</v>
      </c>
      <c r="F8" s="2" t="s">
        <v>54</v>
      </c>
      <c r="G8" s="36">
        <v>44699</v>
      </c>
      <c r="H8" s="40" t="s">
        <v>123</v>
      </c>
      <c r="I8" s="2" t="s">
        <v>120</v>
      </c>
      <c r="J8" s="2" t="s">
        <v>121</v>
      </c>
      <c r="K8" s="18">
        <v>500000</v>
      </c>
      <c r="L8" s="42">
        <v>20</v>
      </c>
      <c r="M8" s="42">
        <v>10000</v>
      </c>
      <c r="N8" s="42">
        <v>10028</v>
      </c>
      <c r="O8" s="40">
        <v>2.64</v>
      </c>
    </row>
    <row r="9" spans="2:15" ht="39">
      <c r="B9" s="4" t="s">
        <v>124</v>
      </c>
      <c r="C9" s="2" t="s">
        <v>39</v>
      </c>
      <c r="D9" s="2" t="s">
        <v>52</v>
      </c>
      <c r="E9" s="2" t="s">
        <v>99</v>
      </c>
      <c r="F9" s="2" t="s">
        <v>54</v>
      </c>
      <c r="G9" s="36">
        <v>44814</v>
      </c>
      <c r="H9" s="40" t="s">
        <v>125</v>
      </c>
      <c r="I9" s="2" t="s">
        <v>120</v>
      </c>
      <c r="J9" s="2" t="s">
        <v>121</v>
      </c>
      <c r="K9" s="18">
        <v>100000</v>
      </c>
      <c r="L9" s="42">
        <v>110</v>
      </c>
      <c r="M9" s="42">
        <v>11000</v>
      </c>
      <c r="N9" s="42">
        <v>11016</v>
      </c>
      <c r="O9" s="40">
        <f>2.9-0.01</f>
        <v>2.89</v>
      </c>
    </row>
    <row r="10" spans="2:15">
      <c r="B10" s="6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7">
        <v>155</v>
      </c>
      <c r="M10" s="7">
        <v>33500</v>
      </c>
      <c r="N10" s="7">
        <v>33597</v>
      </c>
      <c r="O10" s="41">
        <v>8.83</v>
      </c>
    </row>
    <row r="12" spans="2:15" ht="27">
      <c r="B12" s="8" t="s">
        <v>44</v>
      </c>
      <c r="C12" s="8" t="s">
        <v>34</v>
      </c>
      <c r="D12" s="8" t="s">
        <v>35</v>
      </c>
      <c r="E12" s="8" t="s">
        <v>45</v>
      </c>
      <c r="F12" s="8" t="s">
        <v>46</v>
      </c>
      <c r="G12" s="8" t="s">
        <v>47</v>
      </c>
      <c r="H12" s="8" t="s">
        <v>48</v>
      </c>
      <c r="I12" s="8" t="s">
        <v>49</v>
      </c>
      <c r="J12" s="8" t="s">
        <v>37</v>
      </c>
      <c r="K12" s="8" t="s">
        <v>3</v>
      </c>
      <c r="L12" s="8" t="s">
        <v>4</v>
      </c>
      <c r="M12" s="8" t="s">
        <v>5</v>
      </c>
    </row>
    <row r="13" spans="2:15">
      <c r="B13" s="2" t="s">
        <v>50</v>
      </c>
      <c r="C13" s="14"/>
      <c r="D13" s="14"/>
      <c r="E13" s="14"/>
      <c r="F13" s="14"/>
      <c r="G13" s="14"/>
      <c r="H13" s="15"/>
      <c r="I13" s="16"/>
      <c r="J13" s="42">
        <v>48633</v>
      </c>
      <c r="K13" s="42">
        <f t="shared" ref="K13:K14" si="0">38259-43</f>
        <v>38216</v>
      </c>
      <c r="L13" s="42">
        <v>37133</v>
      </c>
      <c r="M13" s="40">
        <v>9.77</v>
      </c>
    </row>
    <row r="14" spans="2:15">
      <c r="B14" s="4" t="s">
        <v>51</v>
      </c>
      <c r="C14" s="14"/>
      <c r="D14" s="14"/>
      <c r="E14" s="14"/>
      <c r="F14" s="14"/>
      <c r="G14" s="14"/>
      <c r="H14" s="15"/>
      <c r="I14" s="16"/>
      <c r="J14" s="42">
        <v>48633</v>
      </c>
      <c r="K14" s="42">
        <f t="shared" si="0"/>
        <v>38216</v>
      </c>
      <c r="L14" s="42">
        <v>37133</v>
      </c>
      <c r="M14" s="40">
        <v>9.77</v>
      </c>
    </row>
    <row r="15" spans="2:15">
      <c r="B15" s="10" t="s">
        <v>39</v>
      </c>
      <c r="C15" s="14"/>
      <c r="D15" s="14"/>
      <c r="E15" s="14"/>
      <c r="F15" s="14"/>
      <c r="G15" s="14"/>
      <c r="H15" s="15"/>
      <c r="I15" s="16"/>
      <c r="J15" s="42">
        <v>48533</v>
      </c>
      <c r="K15" s="42">
        <f>38161-43</f>
        <v>38118</v>
      </c>
      <c r="L15" s="42">
        <v>37034</v>
      </c>
      <c r="M15" s="40">
        <v>9.74</v>
      </c>
    </row>
    <row r="16" spans="2:15" ht="19.5">
      <c r="B16" s="17" t="s">
        <v>219</v>
      </c>
      <c r="C16" s="2" t="s">
        <v>39</v>
      </c>
      <c r="D16" s="2" t="s">
        <v>52</v>
      </c>
      <c r="E16" s="2" t="s">
        <v>53</v>
      </c>
      <c r="F16" s="2" t="s">
        <v>54</v>
      </c>
      <c r="G16" s="36">
        <v>43281</v>
      </c>
      <c r="H16" s="40" t="s">
        <v>55</v>
      </c>
      <c r="I16" s="9">
        <v>10000</v>
      </c>
      <c r="J16" s="42">
        <v>150</v>
      </c>
      <c r="K16" s="42">
        <f>1544-23</f>
        <v>1521</v>
      </c>
      <c r="L16" s="42">
        <v>1537</v>
      </c>
      <c r="M16" s="40">
        <v>0.4</v>
      </c>
      <c r="N16" s="65"/>
    </row>
    <row r="17" spans="2:14" ht="19.5">
      <c r="B17" s="17" t="s">
        <v>56</v>
      </c>
      <c r="C17" s="2" t="s">
        <v>39</v>
      </c>
      <c r="D17" s="2" t="s">
        <v>52</v>
      </c>
      <c r="E17" s="2" t="s">
        <v>57</v>
      </c>
      <c r="F17" s="2" t="s">
        <v>54</v>
      </c>
      <c r="G17" s="36">
        <v>43185</v>
      </c>
      <c r="H17" s="40" t="s">
        <v>58</v>
      </c>
      <c r="I17" s="9">
        <v>10000</v>
      </c>
      <c r="J17" s="42">
        <v>300</v>
      </c>
      <c r="K17" s="42">
        <v>3086</v>
      </c>
      <c r="L17" s="42">
        <v>3042</v>
      </c>
      <c r="M17" s="40">
        <v>0.8</v>
      </c>
      <c r="N17" s="65"/>
    </row>
    <row r="18" spans="2:14" ht="19.5">
      <c r="B18" s="17" t="s">
        <v>59</v>
      </c>
      <c r="C18" s="2" t="s">
        <v>39</v>
      </c>
      <c r="D18" s="2" t="s">
        <v>52</v>
      </c>
      <c r="E18" s="2" t="s">
        <v>60</v>
      </c>
      <c r="F18" s="2" t="s">
        <v>54</v>
      </c>
      <c r="G18" s="36">
        <v>43278</v>
      </c>
      <c r="H18" s="40" t="s">
        <v>61</v>
      </c>
      <c r="I18" s="9">
        <v>100000</v>
      </c>
      <c r="J18" s="42">
        <v>33</v>
      </c>
      <c r="K18" s="42">
        <v>3300</v>
      </c>
      <c r="L18" s="42">
        <v>3301</v>
      </c>
      <c r="M18" s="40">
        <v>0.87</v>
      </c>
      <c r="N18" s="65"/>
    </row>
    <row r="19" spans="2:14" ht="29.25">
      <c r="B19" s="17" t="s">
        <v>62</v>
      </c>
      <c r="C19" s="2" t="s">
        <v>39</v>
      </c>
      <c r="D19" s="2" t="s">
        <v>52</v>
      </c>
      <c r="E19" s="2" t="s">
        <v>63</v>
      </c>
      <c r="F19" s="2" t="s">
        <v>54</v>
      </c>
      <c r="G19" s="36">
        <v>43192</v>
      </c>
      <c r="H19" s="40" t="s">
        <v>64</v>
      </c>
      <c r="I19" s="9">
        <v>100</v>
      </c>
      <c r="J19" s="42">
        <v>40000</v>
      </c>
      <c r="K19" s="42">
        <v>4037</v>
      </c>
      <c r="L19" s="42">
        <v>4035</v>
      </c>
      <c r="M19" s="40">
        <v>1.06</v>
      </c>
      <c r="N19" s="65"/>
    </row>
    <row r="20" spans="2:14" ht="19.5">
      <c r="B20" s="17" t="s">
        <v>65</v>
      </c>
      <c r="C20" s="2" t="s">
        <v>39</v>
      </c>
      <c r="D20" s="2" t="s">
        <v>52</v>
      </c>
      <c r="E20" s="2" t="s">
        <v>66</v>
      </c>
      <c r="F20" s="2" t="s">
        <v>54</v>
      </c>
      <c r="G20" s="36">
        <v>43238</v>
      </c>
      <c r="H20" s="40" t="s">
        <v>67</v>
      </c>
      <c r="I20" s="9">
        <v>1000</v>
      </c>
      <c r="J20" s="42">
        <v>5000</v>
      </c>
      <c r="K20" s="42">
        <v>5000</v>
      </c>
      <c r="L20" s="42">
        <v>5023</v>
      </c>
      <c r="M20" s="40">
        <v>1.32</v>
      </c>
      <c r="N20" s="65"/>
    </row>
    <row r="21" spans="2:14" ht="19.5">
      <c r="B21" s="17" t="s">
        <v>68</v>
      </c>
      <c r="C21" s="2" t="s">
        <v>39</v>
      </c>
      <c r="D21" s="2" t="s">
        <v>52</v>
      </c>
      <c r="E21" s="2" t="s">
        <v>66</v>
      </c>
      <c r="F21" s="2" t="s">
        <v>54</v>
      </c>
      <c r="G21" s="36">
        <v>43448</v>
      </c>
      <c r="H21" s="40" t="s">
        <v>69</v>
      </c>
      <c r="I21" s="9">
        <v>1000</v>
      </c>
      <c r="J21" s="42">
        <v>2500</v>
      </c>
      <c r="K21" s="42">
        <v>2500</v>
      </c>
      <c r="L21" s="42">
        <v>2504</v>
      </c>
      <c r="M21" s="40">
        <v>0.66</v>
      </c>
      <c r="N21" s="65"/>
    </row>
    <row r="22" spans="2:14" ht="19.5">
      <c r="B22" s="17" t="s">
        <v>227</v>
      </c>
      <c r="C22" s="2" t="s">
        <v>39</v>
      </c>
      <c r="D22" s="2" t="s">
        <v>52</v>
      </c>
      <c r="E22" s="2" t="s">
        <v>70</v>
      </c>
      <c r="F22" s="2" t="s">
        <v>54</v>
      </c>
      <c r="G22" s="36">
        <v>43220</v>
      </c>
      <c r="H22" s="40" t="s">
        <v>71</v>
      </c>
      <c r="I22" s="9">
        <v>10000</v>
      </c>
      <c r="J22" s="42">
        <v>400</v>
      </c>
      <c r="K22" s="42">
        <f>4024-20</f>
        <v>4004</v>
      </c>
      <c r="L22" s="42">
        <v>2854</v>
      </c>
      <c r="M22" s="40">
        <v>0.75</v>
      </c>
      <c r="N22" s="65"/>
    </row>
    <row r="23" spans="2:14" ht="19.5">
      <c r="B23" s="17" t="s">
        <v>72</v>
      </c>
      <c r="C23" s="2" t="s">
        <v>39</v>
      </c>
      <c r="D23" s="2" t="s">
        <v>52</v>
      </c>
      <c r="E23" s="2" t="s">
        <v>73</v>
      </c>
      <c r="F23" s="2" t="s">
        <v>54</v>
      </c>
      <c r="G23" s="36">
        <v>43389</v>
      </c>
      <c r="H23" s="40" t="s">
        <v>74</v>
      </c>
      <c r="I23" s="9">
        <v>100000</v>
      </c>
      <c r="J23" s="42">
        <v>150</v>
      </c>
      <c r="K23" s="42">
        <v>14670</v>
      </c>
      <c r="L23" s="42">
        <v>14738</v>
      </c>
      <c r="M23" s="40">
        <v>3.88</v>
      </c>
      <c r="N23" s="65"/>
    </row>
    <row r="24" spans="2:14">
      <c r="B24" s="10" t="s">
        <v>42</v>
      </c>
      <c r="C24" s="14"/>
      <c r="D24" s="14"/>
      <c r="E24" s="14"/>
      <c r="F24" s="14"/>
      <c r="G24" s="14"/>
      <c r="H24" s="15"/>
      <c r="I24" s="16"/>
      <c r="J24" s="42">
        <v>100</v>
      </c>
      <c r="K24" s="42">
        <v>98</v>
      </c>
      <c r="L24" s="42">
        <v>99</v>
      </c>
      <c r="M24" s="40">
        <v>0.03</v>
      </c>
    </row>
    <row r="25" spans="2:14" ht="29.25">
      <c r="B25" s="17" t="s">
        <v>75</v>
      </c>
      <c r="C25" s="2" t="s">
        <v>42</v>
      </c>
      <c r="D25" s="2" t="s">
        <v>76</v>
      </c>
      <c r="E25" s="2" t="s">
        <v>77</v>
      </c>
      <c r="F25" s="2" t="s">
        <v>54</v>
      </c>
      <c r="G25" s="36">
        <v>43398</v>
      </c>
      <c r="H25" s="40" t="s">
        <v>74</v>
      </c>
      <c r="I25" s="9">
        <v>1000</v>
      </c>
      <c r="J25" s="42">
        <v>100</v>
      </c>
      <c r="K25" s="42">
        <v>98</v>
      </c>
      <c r="L25" s="42">
        <v>99</v>
      </c>
      <c r="M25" s="40">
        <v>0.03</v>
      </c>
      <c r="N25" s="65"/>
    </row>
    <row r="26" spans="2:14">
      <c r="B26" s="4" t="s">
        <v>78</v>
      </c>
      <c r="C26" s="14"/>
      <c r="D26" s="14"/>
      <c r="E26" s="14"/>
      <c r="F26" s="14"/>
      <c r="G26" s="14"/>
      <c r="H26" s="15"/>
      <c r="I26" s="16"/>
      <c r="J26" s="42" t="s">
        <v>0</v>
      </c>
      <c r="K26" s="42" t="s">
        <v>0</v>
      </c>
      <c r="L26" s="42" t="s">
        <v>0</v>
      </c>
      <c r="M26" s="40" t="s">
        <v>0</v>
      </c>
    </row>
    <row r="27" spans="2:14">
      <c r="B27" s="4" t="s">
        <v>79</v>
      </c>
      <c r="C27" s="14"/>
      <c r="D27" s="14"/>
      <c r="E27" s="14"/>
      <c r="F27" s="14"/>
      <c r="G27" s="14"/>
      <c r="H27" s="15"/>
      <c r="I27" s="16"/>
      <c r="J27" s="42" t="s">
        <v>0</v>
      </c>
      <c r="K27" s="42" t="s">
        <v>0</v>
      </c>
      <c r="L27" s="42" t="s">
        <v>0</v>
      </c>
      <c r="M27" s="40" t="s">
        <v>0</v>
      </c>
    </row>
    <row r="28" spans="2:14">
      <c r="B28" s="4" t="s">
        <v>80</v>
      </c>
      <c r="C28" s="14"/>
      <c r="D28" s="14"/>
      <c r="E28" s="14"/>
      <c r="F28" s="14"/>
      <c r="G28" s="14"/>
      <c r="H28" s="15"/>
      <c r="I28" s="16"/>
      <c r="J28" s="42" t="s">
        <v>0</v>
      </c>
      <c r="K28" s="42" t="s">
        <v>0</v>
      </c>
      <c r="L28" s="42" t="s">
        <v>0</v>
      </c>
      <c r="M28" s="40" t="s">
        <v>0</v>
      </c>
    </row>
    <row r="29" spans="2:14">
      <c r="B29" s="2" t="s">
        <v>81</v>
      </c>
      <c r="C29" s="14"/>
      <c r="D29" s="14"/>
      <c r="E29" s="14"/>
      <c r="F29" s="14"/>
      <c r="G29" s="14"/>
      <c r="H29" s="15"/>
      <c r="I29" s="16"/>
      <c r="J29" s="42">
        <v>266246</v>
      </c>
      <c r="K29" s="42">
        <v>264808</v>
      </c>
      <c r="L29" s="42">
        <v>269730</v>
      </c>
      <c r="M29" s="40">
        <v>70.94</v>
      </c>
    </row>
    <row r="30" spans="2:14">
      <c r="B30" s="4" t="s">
        <v>51</v>
      </c>
      <c r="C30" s="14"/>
      <c r="D30" s="14"/>
      <c r="E30" s="14"/>
      <c r="F30" s="14"/>
      <c r="G30" s="14"/>
      <c r="H30" s="15"/>
      <c r="I30" s="16"/>
      <c r="J30" s="42">
        <v>266246</v>
      </c>
      <c r="K30" s="42">
        <v>264808</v>
      </c>
      <c r="L30" s="42">
        <v>269730</v>
      </c>
      <c r="M30" s="40">
        <v>70.94</v>
      </c>
    </row>
    <row r="31" spans="2:14">
      <c r="B31" s="10" t="s">
        <v>39</v>
      </c>
      <c r="C31" s="14"/>
      <c r="D31" s="14"/>
      <c r="E31" s="14"/>
      <c r="F31" s="14"/>
      <c r="G31" s="14"/>
      <c r="H31" s="15"/>
      <c r="I31" s="16"/>
      <c r="J31" s="42">
        <v>78746</v>
      </c>
      <c r="K31" s="42">
        <v>84667</v>
      </c>
      <c r="L31" s="42">
        <v>85220</v>
      </c>
      <c r="M31" s="40">
        <v>22.41</v>
      </c>
    </row>
    <row r="32" spans="2:14" ht="19.5">
      <c r="B32" s="17" t="s">
        <v>82</v>
      </c>
      <c r="C32" s="2" t="s">
        <v>39</v>
      </c>
      <c r="D32" s="2" t="s">
        <v>52</v>
      </c>
      <c r="E32" s="2" t="s">
        <v>83</v>
      </c>
      <c r="F32" s="2" t="s">
        <v>54</v>
      </c>
      <c r="G32" s="36">
        <v>43646</v>
      </c>
      <c r="H32" s="40" t="s">
        <v>84</v>
      </c>
      <c r="I32" s="9">
        <v>1000</v>
      </c>
      <c r="J32" s="42">
        <v>7000</v>
      </c>
      <c r="K32" s="42">
        <v>7000</v>
      </c>
      <c r="L32" s="42">
        <v>7116</v>
      </c>
      <c r="M32" s="40">
        <v>1.87</v>
      </c>
      <c r="N32" s="65"/>
    </row>
    <row r="33" spans="1:14" ht="19.5">
      <c r="B33" s="17" t="s">
        <v>85</v>
      </c>
      <c r="C33" s="2" t="s">
        <v>39</v>
      </c>
      <c r="D33" s="2" t="s">
        <v>52</v>
      </c>
      <c r="E33" s="2" t="s">
        <v>86</v>
      </c>
      <c r="F33" s="2" t="s">
        <v>54</v>
      </c>
      <c r="G33" s="36">
        <v>43756</v>
      </c>
      <c r="H33" s="40" t="s">
        <v>87</v>
      </c>
      <c r="I33" s="9">
        <v>1000</v>
      </c>
      <c r="J33" s="42">
        <v>8000</v>
      </c>
      <c r="K33" s="42">
        <v>8000</v>
      </c>
      <c r="L33" s="42">
        <v>8068</v>
      </c>
      <c r="M33" s="40">
        <v>2.12</v>
      </c>
      <c r="N33" s="65"/>
    </row>
    <row r="34" spans="1:14" ht="29.25">
      <c r="B34" s="17" t="s">
        <v>88</v>
      </c>
      <c r="C34" s="2" t="s">
        <v>39</v>
      </c>
      <c r="D34" s="2" t="s">
        <v>52</v>
      </c>
      <c r="E34" s="2" t="s">
        <v>89</v>
      </c>
      <c r="F34" s="2" t="s">
        <v>54</v>
      </c>
      <c r="G34" s="36">
        <v>43888</v>
      </c>
      <c r="H34" s="40" t="s">
        <v>90</v>
      </c>
      <c r="I34" s="9">
        <v>1000</v>
      </c>
      <c r="J34" s="42">
        <v>12000</v>
      </c>
      <c r="K34" s="42">
        <v>12000</v>
      </c>
      <c r="L34" s="42">
        <v>12091</v>
      </c>
      <c r="M34" s="40">
        <v>3.18</v>
      </c>
      <c r="N34" s="65"/>
    </row>
    <row r="35" spans="1:14" ht="29.25">
      <c r="B35" s="17" t="s">
        <v>91</v>
      </c>
      <c r="C35" s="2" t="s">
        <v>39</v>
      </c>
      <c r="D35" s="2" t="s">
        <v>52</v>
      </c>
      <c r="E35" s="2" t="s">
        <v>89</v>
      </c>
      <c r="F35" s="2" t="s">
        <v>54</v>
      </c>
      <c r="G35" s="36">
        <v>43970</v>
      </c>
      <c r="H35" s="40" t="s">
        <v>92</v>
      </c>
      <c r="I35" s="9">
        <v>1000</v>
      </c>
      <c r="J35" s="42">
        <v>16000</v>
      </c>
      <c r="K35" s="42">
        <v>16000</v>
      </c>
      <c r="L35" s="42">
        <v>16041</v>
      </c>
      <c r="M35" s="40">
        <v>4.22</v>
      </c>
      <c r="N35" s="65"/>
    </row>
    <row r="36" spans="1:14" ht="19.5">
      <c r="A36" s="66"/>
      <c r="B36" s="17" t="s">
        <v>228</v>
      </c>
      <c r="C36" s="2" t="s">
        <v>39</v>
      </c>
      <c r="D36" s="2" t="s">
        <v>52</v>
      </c>
      <c r="E36" s="2" t="s">
        <v>93</v>
      </c>
      <c r="F36" s="2" t="s">
        <v>54</v>
      </c>
      <c r="G36" s="36">
        <v>43961</v>
      </c>
      <c r="H36" s="40" t="s">
        <v>94</v>
      </c>
      <c r="I36" s="9">
        <v>100</v>
      </c>
      <c r="J36" s="42">
        <v>20000</v>
      </c>
      <c r="K36" s="42">
        <v>2000</v>
      </c>
      <c r="L36" s="42">
        <v>2017</v>
      </c>
      <c r="M36" s="40">
        <v>0.53</v>
      </c>
      <c r="N36" s="65"/>
    </row>
    <row r="37" spans="1:14" ht="29.25">
      <c r="B37" s="17" t="s">
        <v>95</v>
      </c>
      <c r="C37" s="2" t="s">
        <v>39</v>
      </c>
      <c r="D37" s="2" t="s">
        <v>52</v>
      </c>
      <c r="E37" s="2" t="s">
        <v>96</v>
      </c>
      <c r="F37" s="2" t="s">
        <v>54</v>
      </c>
      <c r="G37" s="36">
        <v>44113</v>
      </c>
      <c r="H37" s="40" t="s">
        <v>97</v>
      </c>
      <c r="I37" s="9">
        <v>100000</v>
      </c>
      <c r="J37" s="42">
        <v>100</v>
      </c>
      <c r="K37" s="42">
        <v>10000</v>
      </c>
      <c r="L37" s="42">
        <v>10058</v>
      </c>
      <c r="M37" s="40">
        <v>2.65</v>
      </c>
      <c r="N37" s="65"/>
    </row>
    <row r="38" spans="1:14" ht="19.5">
      <c r="B38" s="17" t="s">
        <v>98</v>
      </c>
      <c r="C38" s="2" t="s">
        <v>39</v>
      </c>
      <c r="D38" s="2" t="s">
        <v>52</v>
      </c>
      <c r="E38" s="2" t="s">
        <v>99</v>
      </c>
      <c r="F38" s="2" t="s">
        <v>54</v>
      </c>
      <c r="G38" s="36">
        <v>43481</v>
      </c>
      <c r="H38" s="40" t="s">
        <v>100</v>
      </c>
      <c r="I38" s="9">
        <v>100000</v>
      </c>
      <c r="J38" s="42">
        <v>80</v>
      </c>
      <c r="K38" s="42">
        <v>8091</v>
      </c>
      <c r="L38" s="42">
        <v>8200</v>
      </c>
      <c r="M38" s="40">
        <v>2.16</v>
      </c>
      <c r="N38" s="65"/>
    </row>
    <row r="39" spans="1:14" ht="19.5">
      <c r="B39" s="17" t="s">
        <v>101</v>
      </c>
      <c r="C39" s="2" t="s">
        <v>39</v>
      </c>
      <c r="D39" s="2" t="s">
        <v>52</v>
      </c>
      <c r="E39" s="2" t="s">
        <v>99</v>
      </c>
      <c r="F39" s="2" t="s">
        <v>54</v>
      </c>
      <c r="G39" s="36">
        <v>43486</v>
      </c>
      <c r="H39" s="40" t="s">
        <v>102</v>
      </c>
      <c r="I39" s="9">
        <v>100000</v>
      </c>
      <c r="J39" s="42">
        <v>60</v>
      </c>
      <c r="K39" s="42">
        <v>6070</v>
      </c>
      <c r="L39" s="42">
        <v>6099</v>
      </c>
      <c r="M39" s="40">
        <v>1.6</v>
      </c>
      <c r="N39" s="65"/>
    </row>
    <row r="40" spans="1:14" ht="19.5">
      <c r="B40" s="17" t="s">
        <v>103</v>
      </c>
      <c r="C40" s="2" t="s">
        <v>39</v>
      </c>
      <c r="D40" s="2" t="s">
        <v>52</v>
      </c>
      <c r="E40" s="2" t="s">
        <v>104</v>
      </c>
      <c r="F40" s="2" t="s">
        <v>54</v>
      </c>
      <c r="G40" s="36">
        <v>44172</v>
      </c>
      <c r="H40" s="40" t="s">
        <v>105</v>
      </c>
      <c r="I40" s="9">
        <v>1000</v>
      </c>
      <c r="J40" s="42">
        <v>506</v>
      </c>
      <c r="K40" s="42">
        <v>506</v>
      </c>
      <c r="L40" s="42">
        <v>508</v>
      </c>
      <c r="M40" s="40">
        <v>0.13</v>
      </c>
      <c r="N40" s="65"/>
    </row>
    <row r="41" spans="1:14" ht="19.5">
      <c r="B41" s="17" t="s">
        <v>106</v>
      </c>
      <c r="C41" s="2" t="s">
        <v>39</v>
      </c>
      <c r="D41" s="2" t="s">
        <v>52</v>
      </c>
      <c r="E41" s="2" t="s">
        <v>57</v>
      </c>
      <c r="F41" s="2" t="s">
        <v>54</v>
      </c>
      <c r="G41" s="36">
        <v>44910</v>
      </c>
      <c r="H41" s="40" t="s">
        <v>107</v>
      </c>
      <c r="I41" s="9">
        <v>1000</v>
      </c>
      <c r="J41" s="42">
        <v>15000</v>
      </c>
      <c r="K41" s="42">
        <v>15000</v>
      </c>
      <c r="L41" s="42">
        <v>15022</v>
      </c>
      <c r="M41" s="40">
        <v>3.95</v>
      </c>
      <c r="N41" s="65"/>
    </row>
    <row r="42" spans="1:14">
      <c r="B42" s="10" t="s">
        <v>42</v>
      </c>
      <c r="C42" s="14"/>
      <c r="D42" s="14"/>
      <c r="E42" s="14"/>
      <c r="F42" s="14"/>
      <c r="G42" s="14"/>
      <c r="H42" s="15"/>
      <c r="I42" s="16"/>
      <c r="J42" s="42">
        <v>187500</v>
      </c>
      <c r="K42" s="42">
        <v>180141</v>
      </c>
      <c r="L42" s="42">
        <v>184510</v>
      </c>
      <c r="M42" s="40">
        <v>48.53</v>
      </c>
    </row>
    <row r="43" spans="1:14" ht="29.25">
      <c r="B43" s="17" t="s">
        <v>108</v>
      </c>
      <c r="C43" s="2" t="s">
        <v>42</v>
      </c>
      <c r="D43" s="2" t="s">
        <v>76</v>
      </c>
      <c r="E43" s="2" t="s">
        <v>77</v>
      </c>
      <c r="F43" s="2" t="s">
        <v>54</v>
      </c>
      <c r="G43" s="36">
        <v>46898</v>
      </c>
      <c r="H43" s="40" t="s">
        <v>109</v>
      </c>
      <c r="I43" s="9">
        <v>1000</v>
      </c>
      <c r="J43" s="42">
        <v>34000</v>
      </c>
      <c r="K43" s="42">
        <v>32161</v>
      </c>
      <c r="L43" s="42">
        <v>32511</v>
      </c>
      <c r="M43" s="40">
        <v>8.5500000000000007</v>
      </c>
      <c r="N43" s="65"/>
    </row>
    <row r="44" spans="1:14" ht="29.25">
      <c r="B44" s="17" t="s">
        <v>110</v>
      </c>
      <c r="C44" s="2" t="s">
        <v>42</v>
      </c>
      <c r="D44" s="2" t="s">
        <v>76</v>
      </c>
      <c r="E44" s="2" t="s">
        <v>77</v>
      </c>
      <c r="F44" s="2" t="s">
        <v>54</v>
      </c>
      <c r="G44" s="36">
        <v>44890</v>
      </c>
      <c r="H44" s="40" t="s">
        <v>109</v>
      </c>
      <c r="I44" s="9">
        <v>1000</v>
      </c>
      <c r="J44" s="42">
        <v>71000</v>
      </c>
      <c r="K44" s="42">
        <v>69014</v>
      </c>
      <c r="L44" s="42">
        <v>70553</v>
      </c>
      <c r="M44" s="40">
        <v>18.559999999999999</v>
      </c>
      <c r="N44" s="65"/>
    </row>
    <row r="45" spans="1:14" ht="29.25">
      <c r="B45" s="17" t="s">
        <v>111</v>
      </c>
      <c r="C45" s="2" t="s">
        <v>42</v>
      </c>
      <c r="D45" s="2" t="s">
        <v>76</v>
      </c>
      <c r="E45" s="2" t="s">
        <v>77</v>
      </c>
      <c r="F45" s="2" t="s">
        <v>54</v>
      </c>
      <c r="G45" s="36">
        <v>44221</v>
      </c>
      <c r="H45" s="40" t="s">
        <v>109</v>
      </c>
      <c r="I45" s="9">
        <v>1000</v>
      </c>
      <c r="J45" s="42">
        <v>1500</v>
      </c>
      <c r="K45" s="42">
        <v>1454</v>
      </c>
      <c r="L45" s="42">
        <v>1514</v>
      </c>
      <c r="M45" s="40">
        <v>0.4</v>
      </c>
      <c r="N45" s="65"/>
    </row>
    <row r="46" spans="1:14" ht="29.25">
      <c r="B46" s="17" t="s">
        <v>112</v>
      </c>
      <c r="C46" s="2" t="s">
        <v>42</v>
      </c>
      <c r="D46" s="2" t="s">
        <v>76</v>
      </c>
      <c r="E46" s="2" t="s">
        <v>77</v>
      </c>
      <c r="F46" s="2" t="s">
        <v>54</v>
      </c>
      <c r="G46" s="36">
        <v>45316</v>
      </c>
      <c r="H46" s="40" t="s">
        <v>109</v>
      </c>
      <c r="I46" s="9">
        <v>1000</v>
      </c>
      <c r="J46" s="42">
        <v>30000</v>
      </c>
      <c r="K46" s="42">
        <v>29490</v>
      </c>
      <c r="L46" s="42">
        <v>29898</v>
      </c>
      <c r="M46" s="40">
        <v>7.86</v>
      </c>
      <c r="N46" s="65"/>
    </row>
    <row r="47" spans="1:14" ht="29.25">
      <c r="B47" s="17" t="s">
        <v>113</v>
      </c>
      <c r="C47" s="2" t="s">
        <v>42</v>
      </c>
      <c r="D47" s="2" t="s">
        <v>76</v>
      </c>
      <c r="E47" s="2" t="s">
        <v>77</v>
      </c>
      <c r="F47" s="2" t="s">
        <v>54</v>
      </c>
      <c r="G47" s="36">
        <v>43855</v>
      </c>
      <c r="H47" s="40" t="s">
        <v>109</v>
      </c>
      <c r="I47" s="9">
        <v>1000</v>
      </c>
      <c r="J47" s="42">
        <v>1000</v>
      </c>
      <c r="K47" s="42">
        <v>996</v>
      </c>
      <c r="L47" s="42">
        <v>1013</v>
      </c>
      <c r="M47" s="40">
        <v>0.27</v>
      </c>
      <c r="N47" s="65"/>
    </row>
    <row r="48" spans="1:14" ht="29.25">
      <c r="B48" s="17" t="s">
        <v>114</v>
      </c>
      <c r="C48" s="2" t="s">
        <v>42</v>
      </c>
      <c r="D48" s="2" t="s">
        <v>76</v>
      </c>
      <c r="E48" s="2" t="s">
        <v>77</v>
      </c>
      <c r="F48" s="2" t="s">
        <v>54</v>
      </c>
      <c r="G48" s="36">
        <v>46047</v>
      </c>
      <c r="H48" s="40" t="s">
        <v>109</v>
      </c>
      <c r="I48" s="9">
        <v>1000</v>
      </c>
      <c r="J48" s="42">
        <v>50000</v>
      </c>
      <c r="K48" s="42">
        <v>47026</v>
      </c>
      <c r="L48" s="42">
        <v>49021</v>
      </c>
      <c r="M48" s="40">
        <v>12.89</v>
      </c>
      <c r="N48" s="65"/>
    </row>
    <row r="49" spans="2:13">
      <c r="B49" s="4" t="s">
        <v>78</v>
      </c>
      <c r="C49" s="14"/>
      <c r="D49" s="14"/>
      <c r="E49" s="14"/>
      <c r="F49" s="14"/>
      <c r="G49" s="14"/>
      <c r="H49" s="15"/>
      <c r="I49" s="16"/>
      <c r="J49" s="42" t="s">
        <v>0</v>
      </c>
      <c r="K49" s="42" t="s">
        <v>0</v>
      </c>
      <c r="L49" s="42" t="s">
        <v>0</v>
      </c>
      <c r="M49" s="40" t="s">
        <v>0</v>
      </c>
    </row>
    <row r="50" spans="2:13">
      <c r="B50" s="4" t="s">
        <v>79</v>
      </c>
      <c r="C50" s="14"/>
      <c r="D50" s="14"/>
      <c r="E50" s="14"/>
      <c r="F50" s="14"/>
      <c r="G50" s="14"/>
      <c r="H50" s="15"/>
      <c r="I50" s="16"/>
      <c r="J50" s="42" t="s">
        <v>0</v>
      </c>
      <c r="K50" s="42" t="s">
        <v>0</v>
      </c>
      <c r="L50" s="42" t="s">
        <v>0</v>
      </c>
      <c r="M50" s="40" t="s">
        <v>0</v>
      </c>
    </row>
    <row r="51" spans="2:13">
      <c r="B51" s="4" t="s">
        <v>80</v>
      </c>
      <c r="C51" s="14"/>
      <c r="D51" s="14"/>
      <c r="E51" s="14"/>
      <c r="F51" s="14"/>
      <c r="G51" s="14"/>
      <c r="H51" s="15"/>
      <c r="I51" s="16"/>
      <c r="J51" s="42" t="s">
        <v>0</v>
      </c>
      <c r="K51" s="42" t="s">
        <v>0</v>
      </c>
      <c r="L51" s="42" t="s">
        <v>0</v>
      </c>
      <c r="M51" s="40" t="s">
        <v>0</v>
      </c>
    </row>
    <row r="52" spans="2:13">
      <c r="B52" s="6" t="s">
        <v>7</v>
      </c>
      <c r="C52" s="19"/>
      <c r="D52" s="19"/>
      <c r="E52" s="19"/>
      <c r="F52" s="19"/>
      <c r="G52" s="19"/>
      <c r="H52" s="20"/>
      <c r="I52" s="12"/>
      <c r="J52" s="42">
        <v>314879</v>
      </c>
      <c r="K52" s="7">
        <f>303067-43</f>
        <v>303024</v>
      </c>
      <c r="L52" s="7">
        <v>306863</v>
      </c>
      <c r="M52" s="41">
        <v>80.709999999999994</v>
      </c>
    </row>
    <row r="56" spans="2:13" ht="27">
      <c r="B56" s="8" t="s">
        <v>33</v>
      </c>
      <c r="C56" s="8" t="s">
        <v>34</v>
      </c>
      <c r="D56" s="8" t="s">
        <v>35</v>
      </c>
      <c r="E56" s="8" t="s">
        <v>36</v>
      </c>
      <c r="F56" s="8" t="s">
        <v>37</v>
      </c>
      <c r="G56" s="8" t="s">
        <v>3</v>
      </c>
      <c r="H56" s="8" t="s">
        <v>4</v>
      </c>
      <c r="I56" s="8" t="s">
        <v>5</v>
      </c>
    </row>
    <row r="57" spans="2:13">
      <c r="B57" s="2" t="s">
        <v>38</v>
      </c>
      <c r="C57" s="3"/>
      <c r="D57" s="3"/>
      <c r="E57" s="3"/>
      <c r="F57" s="42" t="s">
        <v>0</v>
      </c>
      <c r="G57" s="42" t="s">
        <v>0</v>
      </c>
      <c r="H57" s="42" t="s">
        <v>0</v>
      </c>
      <c r="I57" s="40" t="s">
        <v>0</v>
      </c>
    </row>
    <row r="58" spans="2:13">
      <c r="B58" s="2" t="s">
        <v>41</v>
      </c>
      <c r="C58" s="3"/>
      <c r="D58" s="3"/>
      <c r="E58" s="3"/>
      <c r="F58" s="42">
        <v>18060</v>
      </c>
      <c r="G58" s="42">
        <v>19999</v>
      </c>
      <c r="H58" s="42">
        <v>19988</v>
      </c>
      <c r="I58" s="40">
        <v>5.26</v>
      </c>
    </row>
    <row r="59" spans="2:13">
      <c r="B59" s="4" t="s">
        <v>42</v>
      </c>
      <c r="C59" s="3"/>
      <c r="D59" s="3"/>
      <c r="E59" s="3"/>
      <c r="F59" s="42" t="s">
        <v>0</v>
      </c>
      <c r="G59" s="42" t="s">
        <v>0</v>
      </c>
      <c r="H59" s="42" t="s">
        <v>0</v>
      </c>
      <c r="I59" s="40" t="s">
        <v>0</v>
      </c>
    </row>
    <row r="60" spans="2:13">
      <c r="B60" s="4" t="s">
        <v>43</v>
      </c>
      <c r="C60" s="3"/>
      <c r="D60" s="3"/>
      <c r="E60" s="3"/>
      <c r="F60" s="42" t="s">
        <v>0</v>
      </c>
      <c r="G60" s="42" t="s">
        <v>0</v>
      </c>
      <c r="H60" s="42" t="s">
        <v>0</v>
      </c>
      <c r="I60" s="40" t="s">
        <v>0</v>
      </c>
    </row>
    <row r="61" spans="2:13">
      <c r="B61" s="4" t="s">
        <v>39</v>
      </c>
      <c r="C61" s="3"/>
      <c r="D61" s="3"/>
      <c r="E61" s="3"/>
      <c r="F61" s="42">
        <v>18060</v>
      </c>
      <c r="G61" s="42">
        <v>19999</v>
      </c>
      <c r="H61" s="42">
        <v>19988</v>
      </c>
      <c r="I61" s="40">
        <v>5.26</v>
      </c>
    </row>
    <row r="62" spans="2:13" ht="78">
      <c r="B62" s="4" t="s">
        <v>217</v>
      </c>
      <c r="C62" s="37" t="s">
        <v>39</v>
      </c>
      <c r="D62" s="37" t="s">
        <v>40</v>
      </c>
      <c r="E62" s="37" t="s">
        <v>218</v>
      </c>
      <c r="F62" s="42">
        <v>18060</v>
      </c>
      <c r="G62" s="42">
        <v>19999</v>
      </c>
      <c r="H62" s="42">
        <v>19988</v>
      </c>
      <c r="I62" s="40">
        <v>5.26</v>
      </c>
    </row>
    <row r="63" spans="2:13">
      <c r="B63" s="6" t="s">
        <v>7</v>
      </c>
      <c r="C63" s="11"/>
      <c r="D63" s="11"/>
      <c r="E63" s="11"/>
      <c r="F63" s="7">
        <v>18060</v>
      </c>
      <c r="G63" s="7">
        <v>19999</v>
      </c>
      <c r="H63" s="7">
        <v>19988</v>
      </c>
      <c r="I63" s="41">
        <v>5.26</v>
      </c>
    </row>
    <row r="67" spans="2:11" ht="36">
      <c r="B67" s="8" t="s">
        <v>208</v>
      </c>
      <c r="C67" s="8" t="s">
        <v>209</v>
      </c>
      <c r="D67" s="8" t="s">
        <v>210</v>
      </c>
      <c r="E67" s="8" t="s">
        <v>211</v>
      </c>
      <c r="F67" s="8" t="s">
        <v>48</v>
      </c>
      <c r="G67" s="8" t="s">
        <v>212</v>
      </c>
      <c r="H67" s="8" t="s">
        <v>3</v>
      </c>
      <c r="I67" s="8" t="s">
        <v>213</v>
      </c>
      <c r="J67" s="8" t="s">
        <v>4</v>
      </c>
      <c r="K67" s="8" t="s">
        <v>5</v>
      </c>
    </row>
    <row r="68" spans="2:11">
      <c r="B68" s="2" t="s">
        <v>214</v>
      </c>
      <c r="C68" s="3"/>
      <c r="D68" s="3"/>
      <c r="E68" s="3"/>
      <c r="F68" s="3"/>
      <c r="G68" s="42"/>
      <c r="H68" s="42">
        <v>16381</v>
      </c>
      <c r="I68" s="42"/>
      <c r="J68" s="42">
        <v>16382</v>
      </c>
      <c r="K68" s="40">
        <v>4.3099999999999996</v>
      </c>
    </row>
    <row r="69" spans="2:11">
      <c r="B69" s="4" t="s">
        <v>226</v>
      </c>
      <c r="C69" s="37" t="s">
        <v>130</v>
      </c>
      <c r="D69" s="37" t="s">
        <v>54</v>
      </c>
      <c r="E69" s="37" t="s">
        <v>131</v>
      </c>
      <c r="F69" s="67" t="s">
        <v>215</v>
      </c>
      <c r="G69" s="9">
        <v>16380913.66</v>
      </c>
      <c r="H69" s="42">
        <v>16381</v>
      </c>
      <c r="I69" s="9">
        <v>16381972.24</v>
      </c>
      <c r="J69" s="42">
        <v>16382</v>
      </c>
      <c r="K69" s="40">
        <v>4.3099999999999996</v>
      </c>
    </row>
    <row r="70" spans="2:11">
      <c r="B70" s="2" t="s">
        <v>216</v>
      </c>
      <c r="C70" s="3"/>
      <c r="D70" s="3"/>
      <c r="E70" s="3"/>
      <c r="F70" s="3"/>
      <c r="G70" s="42"/>
      <c r="H70" s="42" t="s">
        <v>0</v>
      </c>
      <c r="I70" s="42"/>
      <c r="J70" s="42" t="s">
        <v>0</v>
      </c>
      <c r="K70" s="40" t="s">
        <v>0</v>
      </c>
    </row>
    <row r="71" spans="2:11">
      <c r="B71" s="6" t="s">
        <v>7</v>
      </c>
      <c r="C71" s="12"/>
      <c r="D71" s="12"/>
      <c r="E71" s="12"/>
      <c r="F71" s="12"/>
      <c r="G71" s="13"/>
      <c r="H71" s="7">
        <v>16381</v>
      </c>
      <c r="I71" s="13"/>
      <c r="J71" s="7">
        <v>16382</v>
      </c>
      <c r="K71" s="41">
        <v>4.3099999999999996</v>
      </c>
    </row>
    <row r="72" spans="2:11">
      <c r="B72" s="35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D39"/>
  <sheetViews>
    <sheetView workbookViewId="0">
      <selection activeCell="B14" sqref="B14"/>
    </sheetView>
  </sheetViews>
  <sheetFormatPr defaultRowHeight="14.25"/>
  <cols>
    <col min="2" max="2" width="63.625" customWidth="1"/>
    <col min="3" max="4" width="15.5" customWidth="1"/>
  </cols>
  <sheetData>
    <row r="2" spans="2:4">
      <c r="B2" s="1" t="s">
        <v>8</v>
      </c>
      <c r="C2" s="5">
        <v>43100</v>
      </c>
      <c r="D2" s="5">
        <v>42735</v>
      </c>
    </row>
    <row r="3" spans="2:4">
      <c r="B3" s="6" t="s">
        <v>9</v>
      </c>
      <c r="C3" s="7">
        <v>380201</v>
      </c>
      <c r="D3" s="7">
        <v>420372</v>
      </c>
    </row>
    <row r="4" spans="2:4">
      <c r="B4" s="4" t="s">
        <v>10</v>
      </c>
      <c r="C4" s="42">
        <v>3365</v>
      </c>
      <c r="D4" s="42">
        <v>700</v>
      </c>
    </row>
    <row r="5" spans="2:4">
      <c r="B5" s="4" t="s">
        <v>11</v>
      </c>
      <c r="C5" s="42">
        <v>6</v>
      </c>
      <c r="D5" s="42">
        <v>29</v>
      </c>
    </row>
    <row r="6" spans="2:4">
      <c r="B6" s="4" t="s">
        <v>12</v>
      </c>
      <c r="C6" s="42" t="s">
        <v>0</v>
      </c>
      <c r="D6" s="42" t="s">
        <v>0</v>
      </c>
    </row>
    <row r="7" spans="2:4">
      <c r="B7" s="4" t="s">
        <v>13</v>
      </c>
      <c r="C7" s="42">
        <v>184609</v>
      </c>
      <c r="D7" s="42">
        <v>193874</v>
      </c>
    </row>
    <row r="8" spans="2:4">
      <c r="B8" s="4" t="s">
        <v>14</v>
      </c>
      <c r="C8" s="42">
        <v>184609</v>
      </c>
      <c r="D8" s="42">
        <v>193874</v>
      </c>
    </row>
    <row r="9" spans="2:4">
      <c r="B9" s="4" t="s">
        <v>15</v>
      </c>
      <c r="C9" s="42">
        <v>192221</v>
      </c>
      <c r="D9" s="42">
        <v>225769</v>
      </c>
    </row>
    <row r="10" spans="2:4">
      <c r="B10" s="4" t="s">
        <v>14</v>
      </c>
      <c r="C10" s="42">
        <v>122254</v>
      </c>
      <c r="D10" s="42">
        <v>125044</v>
      </c>
    </row>
    <row r="11" spans="2:4">
      <c r="B11" s="4" t="s">
        <v>16</v>
      </c>
      <c r="C11" s="42" t="s">
        <v>0</v>
      </c>
      <c r="D11" s="42" t="s">
        <v>0</v>
      </c>
    </row>
    <row r="12" spans="2:4">
      <c r="B12" s="4" t="s">
        <v>17</v>
      </c>
      <c r="C12" s="42" t="s">
        <v>0</v>
      </c>
      <c r="D12" s="42" t="s">
        <v>0</v>
      </c>
    </row>
    <row r="13" spans="2:4">
      <c r="B13" s="6" t="s">
        <v>18</v>
      </c>
      <c r="C13" s="7">
        <v>2194</v>
      </c>
      <c r="D13" s="7">
        <v>1081</v>
      </c>
    </row>
    <row r="14" spans="2:4">
      <c r="B14" s="6" t="s">
        <v>19</v>
      </c>
      <c r="C14" s="7">
        <v>378007</v>
      </c>
      <c r="D14" s="7">
        <v>419291</v>
      </c>
    </row>
    <row r="15" spans="2:4">
      <c r="B15" s="6" t="s">
        <v>20</v>
      </c>
      <c r="C15" s="7">
        <v>249839</v>
      </c>
      <c r="D15" s="7">
        <v>300206</v>
      </c>
    </row>
    <row r="16" spans="2:4">
      <c r="B16" s="4" t="s">
        <v>21</v>
      </c>
      <c r="C16" s="42">
        <v>2983538</v>
      </c>
      <c r="D16" s="42">
        <v>2838653</v>
      </c>
    </row>
    <row r="17" spans="2:4">
      <c r="B17" s="4" t="s">
        <v>22</v>
      </c>
      <c r="C17" s="42">
        <v>-2733699</v>
      </c>
      <c r="D17" s="42">
        <v>-2538447</v>
      </c>
    </row>
    <row r="18" spans="2:4">
      <c r="B18" s="6" t="s">
        <v>23</v>
      </c>
      <c r="C18" s="7">
        <v>124643</v>
      </c>
      <c r="D18" s="7">
        <v>122112</v>
      </c>
    </row>
    <row r="19" spans="2:4">
      <c r="B19" s="4" t="s">
        <v>24</v>
      </c>
      <c r="C19" s="42">
        <v>125419</v>
      </c>
      <c r="D19" s="42">
        <v>120391</v>
      </c>
    </row>
    <row r="20" spans="2:4">
      <c r="B20" s="4" t="s">
        <v>25</v>
      </c>
      <c r="C20" s="42">
        <v>-776</v>
      </c>
      <c r="D20" s="42">
        <v>1721</v>
      </c>
    </row>
    <row r="21" spans="2:4">
      <c r="B21" s="6" t="s">
        <v>26</v>
      </c>
      <c r="C21" s="7">
        <v>3525</v>
      </c>
      <c r="D21" s="7">
        <v>-3027</v>
      </c>
    </row>
    <row r="22" spans="2:4">
      <c r="B22" s="6" t="s">
        <v>27</v>
      </c>
      <c r="C22" s="7">
        <v>378007</v>
      </c>
      <c r="D22" s="7">
        <v>419291</v>
      </c>
    </row>
    <row r="23" spans="2:4">
      <c r="B23" s="6"/>
      <c r="C23" s="8"/>
      <c r="D23" s="8"/>
    </row>
    <row r="24" spans="2:4">
      <c r="B24" s="2" t="s">
        <v>28</v>
      </c>
      <c r="C24" s="43">
        <v>1393094.257</v>
      </c>
      <c r="D24" s="43">
        <v>1580347.8759999999</v>
      </c>
    </row>
    <row r="25" spans="2:4">
      <c r="B25" s="4" t="s">
        <v>29</v>
      </c>
      <c r="C25" s="43">
        <v>1267431.669</v>
      </c>
      <c r="D25" s="43">
        <v>1470357.2919999999</v>
      </c>
    </row>
    <row r="26" spans="2:4">
      <c r="B26" s="4" t="s">
        <v>30</v>
      </c>
      <c r="C26" s="43">
        <v>39967.618000000002</v>
      </c>
      <c r="D26" s="43">
        <v>49135.036999999997</v>
      </c>
    </row>
    <row r="27" spans="2:4">
      <c r="B27" s="4" t="s">
        <v>31</v>
      </c>
      <c r="C27" s="43">
        <v>16601.791000000001</v>
      </c>
      <c r="D27" s="43">
        <v>10558.023999999999</v>
      </c>
    </row>
    <row r="28" spans="2:4">
      <c r="B28" s="4" t="s">
        <v>220</v>
      </c>
      <c r="C28" s="43">
        <v>4550.598</v>
      </c>
      <c r="D28" s="43">
        <v>2400.5720000000001</v>
      </c>
    </row>
    <row r="29" spans="2:4">
      <c r="B29" s="4" t="s">
        <v>221</v>
      </c>
      <c r="C29" s="43">
        <v>10569.769</v>
      </c>
      <c r="D29" s="43" t="s">
        <v>0</v>
      </c>
    </row>
    <row r="30" spans="2:4">
      <c r="B30" s="4" t="s">
        <v>222</v>
      </c>
      <c r="C30" s="43">
        <v>32867.114999999998</v>
      </c>
      <c r="D30" s="43">
        <v>45613.267999999996</v>
      </c>
    </row>
    <row r="31" spans="2:4">
      <c r="B31" s="4" t="s">
        <v>223</v>
      </c>
      <c r="C31" s="43">
        <v>21105.697</v>
      </c>
      <c r="D31" s="43">
        <v>2283.683</v>
      </c>
    </row>
    <row r="32" spans="2:4">
      <c r="B32" s="2" t="s">
        <v>32</v>
      </c>
      <c r="C32" s="9"/>
      <c r="D32" s="9"/>
    </row>
    <row r="33" spans="2:4">
      <c r="B33" s="4" t="s">
        <v>29</v>
      </c>
      <c r="C33" s="38">
        <v>270.95999999999998</v>
      </c>
      <c r="D33" s="9">
        <v>265</v>
      </c>
    </row>
    <row r="34" spans="2:4">
      <c r="B34" s="4" t="s">
        <v>30</v>
      </c>
      <c r="C34" s="38">
        <v>277.72000000000003</v>
      </c>
      <c r="D34" s="9">
        <v>270.79000000000002</v>
      </c>
    </row>
    <row r="35" spans="2:4">
      <c r="B35" s="4" t="s">
        <v>31</v>
      </c>
      <c r="C35" s="38">
        <v>275.26</v>
      </c>
      <c r="D35" s="9">
        <v>268.12</v>
      </c>
    </row>
    <row r="36" spans="2:4">
      <c r="B36" s="4" t="s">
        <v>220</v>
      </c>
      <c r="C36" s="38">
        <v>273.74</v>
      </c>
      <c r="D36" s="9">
        <v>266.58</v>
      </c>
    </row>
    <row r="37" spans="2:4">
      <c r="B37" s="4" t="s">
        <v>221</v>
      </c>
      <c r="C37" s="38">
        <v>272.06</v>
      </c>
      <c r="D37" s="9" t="s">
        <v>0</v>
      </c>
    </row>
    <row r="38" spans="2:4">
      <c r="B38" s="4" t="s">
        <v>222</v>
      </c>
      <c r="C38" s="38">
        <v>276.04000000000002</v>
      </c>
      <c r="D38" s="9">
        <v>268.87</v>
      </c>
    </row>
    <row r="39" spans="2:4">
      <c r="B39" s="4" t="s">
        <v>223</v>
      </c>
      <c r="C39" s="38">
        <v>270.95999999999998</v>
      </c>
      <c r="D39" s="9">
        <v>265</v>
      </c>
    </row>
  </sheetData>
  <pageMargins left="0.7" right="0.7" top="0.75" bottom="0.75" header="0.3" footer="0.3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9"/>
  <sheetViews>
    <sheetView workbookViewId="0">
      <selection activeCell="B34" sqref="B34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27" t="s">
        <v>133</v>
      </c>
      <c r="C2" s="27" t="s">
        <v>134</v>
      </c>
      <c r="D2" s="27" t="s">
        <v>135</v>
      </c>
    </row>
    <row r="3" spans="2:4">
      <c r="B3" s="25" t="s">
        <v>136</v>
      </c>
      <c r="C3" s="26">
        <v>8330</v>
      </c>
      <c r="D3" s="26">
        <v>11316</v>
      </c>
    </row>
    <row r="4" spans="2:4">
      <c r="B4" s="29" t="s">
        <v>137</v>
      </c>
      <c r="C4" s="23">
        <v>677</v>
      </c>
      <c r="D4" s="23" t="s">
        <v>0</v>
      </c>
    </row>
    <row r="5" spans="2:4">
      <c r="B5" s="29" t="s">
        <v>138</v>
      </c>
      <c r="C5" s="23">
        <v>7411</v>
      </c>
      <c r="D5" s="23">
        <v>11315</v>
      </c>
    </row>
    <row r="6" spans="2:4">
      <c r="B6" s="29" t="s">
        <v>139</v>
      </c>
      <c r="C6" s="23" t="s">
        <v>0</v>
      </c>
      <c r="D6" s="23" t="s">
        <v>0</v>
      </c>
    </row>
    <row r="7" spans="2:4">
      <c r="B7" s="29" t="s">
        <v>140</v>
      </c>
      <c r="C7" s="23" t="s">
        <v>0</v>
      </c>
      <c r="D7" s="23" t="s">
        <v>0</v>
      </c>
    </row>
    <row r="8" spans="2:4">
      <c r="B8" s="29" t="s">
        <v>129</v>
      </c>
      <c r="C8" s="23">
        <v>242</v>
      </c>
      <c r="D8" s="23">
        <v>1</v>
      </c>
    </row>
    <row r="9" spans="2:4">
      <c r="B9" s="25" t="s">
        <v>141</v>
      </c>
      <c r="C9" s="26">
        <v>3302</v>
      </c>
      <c r="D9" s="26">
        <v>3566</v>
      </c>
    </row>
    <row r="10" spans="2:4">
      <c r="B10" s="29" t="s">
        <v>142</v>
      </c>
      <c r="C10" s="23">
        <v>3148</v>
      </c>
      <c r="D10" s="23">
        <v>3421</v>
      </c>
    </row>
    <row r="11" spans="2:4">
      <c r="B11" s="29" t="s">
        <v>143</v>
      </c>
      <c r="C11" s="23" t="s">
        <v>0</v>
      </c>
      <c r="D11" s="23" t="s">
        <v>0</v>
      </c>
    </row>
    <row r="12" spans="2:4">
      <c r="B12" s="29" t="s">
        <v>144</v>
      </c>
      <c r="C12" s="23">
        <v>67</v>
      </c>
      <c r="D12" s="23">
        <v>60</v>
      </c>
    </row>
    <row r="13" spans="2:4">
      <c r="B13" s="29" t="s">
        <v>145</v>
      </c>
      <c r="C13" s="23">
        <v>73</v>
      </c>
      <c r="D13" s="23">
        <v>71</v>
      </c>
    </row>
    <row r="14" spans="2:4">
      <c r="B14" s="29" t="s">
        <v>146</v>
      </c>
      <c r="C14" s="23">
        <v>1</v>
      </c>
      <c r="D14" s="23" t="s">
        <v>0</v>
      </c>
    </row>
    <row r="15" spans="2:4">
      <c r="B15" s="29" t="s">
        <v>147</v>
      </c>
      <c r="C15" s="23" t="s">
        <v>0</v>
      </c>
      <c r="D15" s="23" t="s">
        <v>0</v>
      </c>
    </row>
    <row r="16" spans="2:4">
      <c r="B16" s="29" t="s">
        <v>148</v>
      </c>
      <c r="C16" s="23" t="s">
        <v>0</v>
      </c>
      <c r="D16" s="23" t="s">
        <v>0</v>
      </c>
    </row>
    <row r="17" spans="2:4">
      <c r="B17" s="29" t="s">
        <v>149</v>
      </c>
      <c r="C17" s="23" t="s">
        <v>0</v>
      </c>
      <c r="D17" s="23" t="s">
        <v>0</v>
      </c>
    </row>
    <row r="18" spans="2:4">
      <c r="B18" s="29" t="s">
        <v>150</v>
      </c>
      <c r="C18" s="23" t="s">
        <v>0</v>
      </c>
      <c r="D18" s="23" t="s">
        <v>0</v>
      </c>
    </row>
    <row r="19" spans="2:4">
      <c r="B19" s="29" t="s">
        <v>151</v>
      </c>
      <c r="C19" s="23" t="s">
        <v>0</v>
      </c>
      <c r="D19" s="23" t="s">
        <v>0</v>
      </c>
    </row>
    <row r="20" spans="2:4">
      <c r="B20" s="29" t="s">
        <v>152</v>
      </c>
      <c r="C20" s="23" t="s">
        <v>0</v>
      </c>
      <c r="D20" s="23" t="s">
        <v>0</v>
      </c>
    </row>
    <row r="21" spans="2:4">
      <c r="B21" s="29" t="s">
        <v>153</v>
      </c>
      <c r="C21" s="23" t="s">
        <v>0</v>
      </c>
      <c r="D21" s="23" t="s">
        <v>0</v>
      </c>
    </row>
    <row r="22" spans="2:4">
      <c r="B22" s="29" t="s">
        <v>129</v>
      </c>
      <c r="C22" s="23">
        <v>13</v>
      </c>
      <c r="D22" s="23">
        <v>14</v>
      </c>
    </row>
    <row r="23" spans="2:4">
      <c r="B23" s="25" t="s">
        <v>154</v>
      </c>
      <c r="C23" s="23" t="s">
        <v>0</v>
      </c>
      <c r="D23" s="23" t="s">
        <v>0</v>
      </c>
    </row>
    <row r="24" spans="2:4">
      <c r="B24" s="25" t="s">
        <v>155</v>
      </c>
      <c r="C24" s="23">
        <v>3302</v>
      </c>
      <c r="D24" s="23">
        <v>3566</v>
      </c>
    </row>
    <row r="25" spans="2:4">
      <c r="B25" s="25" t="s">
        <v>156</v>
      </c>
      <c r="C25" s="23">
        <v>5028</v>
      </c>
      <c r="D25" s="23">
        <v>7750</v>
      </c>
    </row>
    <row r="26" spans="2:4">
      <c r="B26" s="25" t="s">
        <v>157</v>
      </c>
      <c r="C26" s="23">
        <v>4055</v>
      </c>
      <c r="D26" s="23">
        <v>-2797</v>
      </c>
    </row>
    <row r="27" spans="2:4">
      <c r="B27" s="29" t="s">
        <v>158</v>
      </c>
      <c r="C27" s="23">
        <v>-2497</v>
      </c>
      <c r="D27" s="23">
        <v>-2210</v>
      </c>
    </row>
    <row r="28" spans="2:4">
      <c r="B28" s="30" t="s">
        <v>159</v>
      </c>
      <c r="C28" s="23" t="s">
        <v>0</v>
      </c>
      <c r="D28" s="23" t="s">
        <v>0</v>
      </c>
    </row>
    <row r="29" spans="2:4">
      <c r="B29" s="29" t="s">
        <v>160</v>
      </c>
      <c r="C29" s="23">
        <v>6552</v>
      </c>
      <c r="D29" s="23">
        <v>-587</v>
      </c>
    </row>
    <row r="30" spans="2:4">
      <c r="B30" s="30" t="s">
        <v>159</v>
      </c>
      <c r="C30" s="23" t="s">
        <v>0</v>
      </c>
      <c r="D30" s="23" t="s">
        <v>0</v>
      </c>
    </row>
    <row r="31" spans="2:4">
      <c r="B31" s="25" t="s">
        <v>161</v>
      </c>
      <c r="C31" s="23">
        <v>9083</v>
      </c>
      <c r="D31" s="23">
        <v>4953</v>
      </c>
    </row>
    <row r="32" spans="2:4">
      <c r="B32" s="2" t="s">
        <v>162</v>
      </c>
      <c r="C32" s="9"/>
      <c r="D32" s="9"/>
    </row>
    <row r="33" spans="2:4">
      <c r="B33" s="30" t="s">
        <v>29</v>
      </c>
      <c r="C33" s="24">
        <v>6.4074385351778025</v>
      </c>
      <c r="D33" s="24">
        <v>3.11</v>
      </c>
    </row>
    <row r="34" spans="2:4">
      <c r="B34" s="30" t="s">
        <v>30</v>
      </c>
      <c r="C34" s="24">
        <v>7.3847629763365505</v>
      </c>
      <c r="D34" s="24">
        <v>3.58</v>
      </c>
    </row>
    <row r="35" spans="2:4">
      <c r="B35" s="30" t="s">
        <v>31</v>
      </c>
      <c r="C35" s="24">
        <v>8.0029452324021619</v>
      </c>
      <c r="D35" s="24">
        <v>2.84</v>
      </c>
    </row>
    <row r="36" spans="2:4">
      <c r="B36" s="10" t="s">
        <v>220</v>
      </c>
      <c r="C36" s="24">
        <v>7.9782749093026357</v>
      </c>
      <c r="D36" s="24">
        <v>2.92</v>
      </c>
    </row>
    <row r="37" spans="2:4">
      <c r="B37" s="10" t="s">
        <v>221</v>
      </c>
      <c r="C37" s="24">
        <v>8.3298740336574184</v>
      </c>
      <c r="D37" s="24" t="s">
        <v>0</v>
      </c>
    </row>
    <row r="38" spans="2:4">
      <c r="B38" s="10" t="s">
        <v>222</v>
      </c>
      <c r="C38" s="24">
        <v>7.4408484381458342</v>
      </c>
      <c r="D38" s="24">
        <v>3.62</v>
      </c>
    </row>
    <row r="39" spans="2:4">
      <c r="B39" s="10" t="s">
        <v>223</v>
      </c>
      <c r="C39" s="24">
        <v>7.8197176271372193</v>
      </c>
      <c r="D39" s="24">
        <v>3.5</v>
      </c>
    </row>
    <row r="42" spans="2:4">
      <c r="B42" s="6" t="s">
        <v>27</v>
      </c>
      <c r="C42" s="7">
        <v>378007</v>
      </c>
    </row>
    <row r="43" spans="2:4">
      <c r="B43" s="6"/>
      <c r="C43" s="8"/>
    </row>
    <row r="44" spans="2:4">
      <c r="B44" s="2" t="s">
        <v>28</v>
      </c>
      <c r="C44" s="43">
        <v>1393094.257</v>
      </c>
    </row>
    <row r="45" spans="2:4">
      <c r="B45" s="4" t="s">
        <v>29</v>
      </c>
      <c r="C45" s="43">
        <v>1267431.669</v>
      </c>
    </row>
    <row r="46" spans="2:4">
      <c r="B46" s="4" t="s">
        <v>30</v>
      </c>
      <c r="C46" s="43">
        <v>39967.618000000002</v>
      </c>
    </row>
    <row r="47" spans="2:4">
      <c r="B47" s="4" t="s">
        <v>31</v>
      </c>
      <c r="C47" s="43">
        <v>16601.791000000001</v>
      </c>
    </row>
    <row r="48" spans="2:4">
      <c r="B48" s="4" t="s">
        <v>220</v>
      </c>
      <c r="C48" s="43">
        <v>4550.598</v>
      </c>
    </row>
    <row r="49" spans="2:3">
      <c r="B49" s="4" t="s">
        <v>221</v>
      </c>
      <c r="C49" s="43">
        <v>10569.769</v>
      </c>
    </row>
    <row r="50" spans="2:3">
      <c r="B50" s="4" t="s">
        <v>222</v>
      </c>
      <c r="C50" s="43">
        <v>32867.114999999998</v>
      </c>
    </row>
    <row r="51" spans="2:3">
      <c r="B51" s="4" t="s">
        <v>223</v>
      </c>
      <c r="C51" s="43">
        <v>21105.697</v>
      </c>
    </row>
    <row r="52" spans="2:3">
      <c r="B52" s="2" t="s">
        <v>32</v>
      </c>
      <c r="C52" s="9"/>
    </row>
    <row r="53" spans="2:3">
      <c r="B53" s="4" t="s">
        <v>29</v>
      </c>
      <c r="C53" s="38">
        <v>270.95999999999998</v>
      </c>
    </row>
    <row r="54" spans="2:3">
      <c r="B54" s="4" t="s">
        <v>30</v>
      </c>
      <c r="C54" s="38">
        <v>277.72000000000003</v>
      </c>
    </row>
    <row r="55" spans="2:3">
      <c r="B55" s="4" t="s">
        <v>31</v>
      </c>
      <c r="C55" s="38">
        <v>275.26</v>
      </c>
    </row>
    <row r="56" spans="2:3">
      <c r="B56" s="4" t="s">
        <v>220</v>
      </c>
      <c r="C56" s="38">
        <v>273.74</v>
      </c>
    </row>
    <row r="57" spans="2:3">
      <c r="B57" s="4" t="s">
        <v>221</v>
      </c>
      <c r="C57" s="38">
        <v>272.06</v>
      </c>
    </row>
    <row r="58" spans="2:3">
      <c r="B58" s="4" t="s">
        <v>222</v>
      </c>
      <c r="C58" s="38">
        <v>276.04000000000002</v>
      </c>
    </row>
    <row r="59" spans="2:3">
      <c r="B59" s="4" t="s">
        <v>223</v>
      </c>
      <c r="C59" s="38">
        <v>270.95999999999998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9"/>
  <sheetViews>
    <sheetView workbookViewId="0">
      <selection activeCell="B18" sqref="B18"/>
    </sheetView>
  </sheetViews>
  <sheetFormatPr defaultRowHeight="14.25"/>
  <cols>
    <col min="2" max="2" width="44.375" customWidth="1"/>
    <col min="3" max="6" width="11" customWidth="1"/>
  </cols>
  <sheetData>
    <row r="2" spans="2:6">
      <c r="B2" s="33" t="s">
        <v>190</v>
      </c>
      <c r="C2" s="61" t="s">
        <v>126</v>
      </c>
      <c r="D2" s="61"/>
      <c r="E2" s="61" t="s">
        <v>127</v>
      </c>
      <c r="F2" s="61"/>
    </row>
    <row r="3" spans="2:6">
      <c r="B3" s="6" t="s">
        <v>1</v>
      </c>
      <c r="C3" s="68">
        <v>-41284</v>
      </c>
      <c r="D3" s="69"/>
      <c r="E3" s="68">
        <v>-1941</v>
      </c>
      <c r="F3" s="69"/>
    </row>
    <row r="4" spans="2:6">
      <c r="B4" s="2" t="s">
        <v>191</v>
      </c>
      <c r="C4" s="62">
        <v>419291</v>
      </c>
      <c r="D4" s="62"/>
      <c r="E4" s="62">
        <v>421232</v>
      </c>
      <c r="F4" s="62"/>
    </row>
    <row r="5" spans="2:6">
      <c r="B5" s="2" t="s">
        <v>192</v>
      </c>
      <c r="C5" s="62">
        <v>9083</v>
      </c>
      <c r="D5" s="62"/>
      <c r="E5" s="62">
        <v>4953</v>
      </c>
      <c r="F5" s="62"/>
    </row>
    <row r="6" spans="2:6">
      <c r="B6" s="4" t="s">
        <v>193</v>
      </c>
      <c r="C6" s="62">
        <v>5028</v>
      </c>
      <c r="D6" s="62"/>
      <c r="E6" s="62">
        <v>7750</v>
      </c>
      <c r="F6" s="62"/>
    </row>
    <row r="7" spans="2:6">
      <c r="B7" s="4" t="s">
        <v>194</v>
      </c>
      <c r="C7" s="62">
        <v>-2497</v>
      </c>
      <c r="D7" s="62"/>
      <c r="E7" s="62">
        <v>-2210</v>
      </c>
      <c r="F7" s="62"/>
    </row>
    <row r="8" spans="2:6">
      <c r="B8" s="4" t="s">
        <v>195</v>
      </c>
      <c r="C8" s="62">
        <v>6552</v>
      </c>
      <c r="D8" s="62"/>
      <c r="E8" s="62">
        <v>-587</v>
      </c>
      <c r="F8" s="62"/>
    </row>
    <row r="9" spans="2:6">
      <c r="B9" s="2" t="s">
        <v>196</v>
      </c>
      <c r="C9" s="62">
        <v>9083</v>
      </c>
      <c r="D9" s="62"/>
      <c r="E9" s="62">
        <v>4953</v>
      </c>
      <c r="F9" s="62"/>
    </row>
    <row r="10" spans="2:6">
      <c r="B10" s="2" t="s">
        <v>197</v>
      </c>
      <c r="C10" s="62" t="s">
        <v>0</v>
      </c>
      <c r="D10" s="62"/>
      <c r="E10" s="62" t="s">
        <v>0</v>
      </c>
      <c r="F10" s="62"/>
    </row>
    <row r="11" spans="2:6">
      <c r="B11" s="4" t="s">
        <v>198</v>
      </c>
      <c r="C11" s="62" t="s">
        <v>0</v>
      </c>
      <c r="D11" s="62"/>
      <c r="E11" s="62" t="s">
        <v>0</v>
      </c>
      <c r="F11" s="62"/>
    </row>
    <row r="12" spans="2:6">
      <c r="B12" s="4" t="s">
        <v>199</v>
      </c>
      <c r="C12" s="62" t="s">
        <v>0</v>
      </c>
      <c r="D12" s="62"/>
      <c r="E12" s="62" t="s">
        <v>0</v>
      </c>
      <c r="F12" s="62"/>
    </row>
    <row r="13" spans="2:6">
      <c r="B13" s="4" t="s">
        <v>200</v>
      </c>
      <c r="C13" s="62" t="s">
        <v>0</v>
      </c>
      <c r="D13" s="62"/>
      <c r="E13" s="62" t="s">
        <v>0</v>
      </c>
      <c r="F13" s="62"/>
    </row>
    <row r="14" spans="2:6">
      <c r="B14" s="2" t="s">
        <v>201</v>
      </c>
      <c r="C14" s="62">
        <v>-50367</v>
      </c>
      <c r="D14" s="62"/>
      <c r="E14" s="62">
        <v>-6894</v>
      </c>
      <c r="F14" s="62"/>
    </row>
    <row r="15" spans="2:6">
      <c r="B15" s="4" t="s">
        <v>202</v>
      </c>
      <c r="C15" s="62">
        <v>144885</v>
      </c>
      <c r="D15" s="62"/>
      <c r="E15" s="62">
        <v>129231</v>
      </c>
      <c r="F15" s="62"/>
    </row>
    <row r="16" spans="2:6">
      <c r="B16" s="4" t="s">
        <v>203</v>
      </c>
      <c r="C16" s="62">
        <v>-195252</v>
      </c>
      <c r="D16" s="62"/>
      <c r="E16" s="62">
        <v>-136125</v>
      </c>
      <c r="F16" s="62"/>
    </row>
    <row r="17" spans="2:6">
      <c r="B17" s="2" t="s">
        <v>204</v>
      </c>
      <c r="C17" s="62">
        <v>-41284</v>
      </c>
      <c r="D17" s="62"/>
      <c r="E17" s="62">
        <v>-1941</v>
      </c>
      <c r="F17" s="62"/>
    </row>
    <row r="18" spans="2:6">
      <c r="B18" s="2" t="s">
        <v>205</v>
      </c>
      <c r="C18" s="62">
        <v>378007</v>
      </c>
      <c r="D18" s="62"/>
      <c r="E18" s="62">
        <v>419291</v>
      </c>
      <c r="F18" s="62"/>
    </row>
    <row r="19" spans="2:6">
      <c r="B19" s="2" t="s">
        <v>206</v>
      </c>
      <c r="C19" s="62">
        <v>401873</v>
      </c>
      <c r="D19" s="62"/>
      <c r="E19" s="62">
        <v>432029</v>
      </c>
      <c r="F19" s="62"/>
    </row>
    <row r="20" spans="2:6">
      <c r="B20" s="6" t="s">
        <v>177</v>
      </c>
      <c r="C20" s="50">
        <v>-187253.61899999826</v>
      </c>
      <c r="D20" s="51"/>
      <c r="E20" s="50">
        <v>-25860.618999999999</v>
      </c>
      <c r="F20" s="51"/>
    </row>
    <row r="21" spans="2:6">
      <c r="B21" s="2" t="s">
        <v>178</v>
      </c>
      <c r="C21" s="52">
        <v>-187253.61899999826</v>
      </c>
      <c r="D21" s="52"/>
      <c r="E21" s="50">
        <v>-25860.618999999999</v>
      </c>
      <c r="F21" s="51"/>
    </row>
    <row r="22" spans="2:6">
      <c r="B22" s="4" t="s">
        <v>29</v>
      </c>
      <c r="C22" s="52"/>
      <c r="D22" s="52"/>
      <c r="E22" s="52"/>
      <c r="F22" s="52"/>
    </row>
    <row r="23" spans="2:6">
      <c r="B23" s="10" t="s">
        <v>179</v>
      </c>
      <c r="C23" s="49">
        <v>482444.03800000064</v>
      </c>
      <c r="D23" s="49"/>
      <c r="E23" s="49">
        <v>450479.245</v>
      </c>
      <c r="F23" s="49"/>
    </row>
    <row r="24" spans="2:6">
      <c r="B24" s="10" t="s">
        <v>180</v>
      </c>
      <c r="C24" s="49">
        <v>685369.66099999845</v>
      </c>
      <c r="D24" s="49"/>
      <c r="E24" s="49">
        <v>497283.598</v>
      </c>
      <c r="F24" s="49"/>
    </row>
    <row r="25" spans="2:6">
      <c r="B25" s="10" t="s">
        <v>181</v>
      </c>
      <c r="C25" s="49">
        <v>-202925.62299999828</v>
      </c>
      <c r="D25" s="49"/>
      <c r="E25" s="49">
        <v>-46804.353000000003</v>
      </c>
      <c r="F25" s="49"/>
    </row>
    <row r="26" spans="2:6">
      <c r="B26" s="4" t="s">
        <v>30</v>
      </c>
      <c r="C26" s="52"/>
      <c r="D26" s="52"/>
      <c r="E26" s="52"/>
      <c r="F26" s="52"/>
    </row>
    <row r="27" spans="2:6">
      <c r="B27" s="10" t="s">
        <v>179</v>
      </c>
      <c r="C27" s="49">
        <v>19007.592999999993</v>
      </c>
      <c r="D27" s="49"/>
      <c r="E27" s="49">
        <v>15741.642</v>
      </c>
      <c r="F27" s="49"/>
    </row>
    <row r="28" spans="2:6">
      <c r="B28" s="10" t="s">
        <v>180</v>
      </c>
      <c r="C28" s="49">
        <v>28175.012000000002</v>
      </c>
      <c r="D28" s="49"/>
      <c r="E28" s="49">
        <v>13088.996999999999</v>
      </c>
      <c r="F28" s="49"/>
    </row>
    <row r="29" spans="2:6">
      <c r="B29" s="10" t="s">
        <v>181</v>
      </c>
      <c r="C29" s="49">
        <v>-9167.4189999999944</v>
      </c>
      <c r="D29" s="49"/>
      <c r="E29" s="49">
        <v>2652.645</v>
      </c>
      <c r="F29" s="49"/>
    </row>
    <row r="30" spans="2:6">
      <c r="B30" s="4" t="s">
        <v>31</v>
      </c>
      <c r="C30" s="52"/>
      <c r="D30" s="52"/>
      <c r="E30" s="52"/>
      <c r="F30" s="52"/>
    </row>
    <row r="31" spans="2:6">
      <c r="B31" s="10" t="s">
        <v>179</v>
      </c>
      <c r="C31" s="49">
        <v>8291.3250000000007</v>
      </c>
      <c r="D31" s="49"/>
      <c r="E31" s="49">
        <v>6244.6469999999999</v>
      </c>
      <c r="F31" s="49"/>
    </row>
    <row r="32" spans="2:6">
      <c r="B32" s="10" t="s">
        <v>180</v>
      </c>
      <c r="C32" s="49">
        <v>2247.558</v>
      </c>
      <c r="D32" s="49"/>
      <c r="E32" s="49">
        <v>845.721</v>
      </c>
      <c r="F32" s="49"/>
    </row>
    <row r="33" spans="2:6">
      <c r="B33" s="10" t="s">
        <v>181</v>
      </c>
      <c r="C33" s="49">
        <v>6043.7670000000016</v>
      </c>
      <c r="D33" s="49"/>
      <c r="E33" s="49">
        <v>5398.9260000000004</v>
      </c>
      <c r="F33" s="49"/>
    </row>
    <row r="34" spans="2:6">
      <c r="B34" s="4" t="s">
        <v>220</v>
      </c>
      <c r="C34" s="52"/>
      <c r="D34" s="52"/>
      <c r="E34" s="52"/>
      <c r="F34" s="52"/>
    </row>
    <row r="35" spans="2:6">
      <c r="B35" s="10" t="s">
        <v>179</v>
      </c>
      <c r="C35" s="49">
        <v>2535.9550000000004</v>
      </c>
      <c r="D35" s="49"/>
      <c r="E35" s="49">
        <v>1738.9570000000001</v>
      </c>
      <c r="F35" s="49"/>
    </row>
    <row r="36" spans="2:6">
      <c r="B36" s="10" t="s">
        <v>180</v>
      </c>
      <c r="C36" s="49">
        <v>385.92899999999997</v>
      </c>
      <c r="D36" s="49"/>
      <c r="E36" s="49">
        <v>187.28899999999999</v>
      </c>
      <c r="F36" s="49"/>
    </row>
    <row r="37" spans="2:6">
      <c r="B37" s="10" t="s">
        <v>181</v>
      </c>
      <c r="C37" s="49">
        <v>2150.0259999999998</v>
      </c>
      <c r="D37" s="49"/>
      <c r="E37" s="49">
        <v>1551.6679999999999</v>
      </c>
      <c r="F37" s="49"/>
    </row>
    <row r="38" spans="2:6">
      <c r="B38" s="4" t="s">
        <v>221</v>
      </c>
      <c r="C38" s="52"/>
      <c r="D38" s="52"/>
      <c r="E38" s="52"/>
      <c r="F38" s="52"/>
    </row>
    <row r="39" spans="2:6">
      <c r="B39" s="10" t="s">
        <v>179</v>
      </c>
      <c r="C39" s="49">
        <v>12047.919</v>
      </c>
      <c r="D39" s="49"/>
      <c r="E39" s="49" t="s">
        <v>0</v>
      </c>
      <c r="F39" s="49"/>
    </row>
    <row r="40" spans="2:6">
      <c r="B40" s="10" t="s">
        <v>180</v>
      </c>
      <c r="C40" s="49">
        <v>1478.15</v>
      </c>
      <c r="D40" s="49"/>
      <c r="E40" s="49" t="s">
        <v>0</v>
      </c>
      <c r="F40" s="49"/>
    </row>
    <row r="41" spans="2:6">
      <c r="B41" s="10" t="s">
        <v>181</v>
      </c>
      <c r="C41" s="49">
        <v>10569.769</v>
      </c>
      <c r="D41" s="49"/>
      <c r="E41" s="49" t="s">
        <v>0</v>
      </c>
      <c r="F41" s="49"/>
    </row>
    <row r="42" spans="2:6">
      <c r="B42" s="4" t="s">
        <v>222</v>
      </c>
      <c r="C42" s="52"/>
      <c r="D42" s="52"/>
      <c r="E42" s="52"/>
      <c r="F42" s="52"/>
    </row>
    <row r="43" spans="2:6">
      <c r="B43" s="10" t="s">
        <v>179</v>
      </c>
      <c r="C43" s="49">
        <v>-4221.8430000000226</v>
      </c>
      <c r="D43" s="49"/>
      <c r="E43" s="49">
        <v>12029.714</v>
      </c>
      <c r="F43" s="49"/>
    </row>
    <row r="44" spans="2:6">
      <c r="B44" s="10" t="s">
        <v>180</v>
      </c>
      <c r="C44" s="49">
        <v>8524.3099999999977</v>
      </c>
      <c r="D44" s="49"/>
      <c r="E44" s="49">
        <v>913.03</v>
      </c>
      <c r="F44" s="49"/>
    </row>
    <row r="45" spans="2:6">
      <c r="B45" s="10" t="s">
        <v>181</v>
      </c>
      <c r="C45" s="49">
        <v>-12746.153000000006</v>
      </c>
      <c r="D45" s="49"/>
      <c r="E45" s="49">
        <v>11116.683999999999</v>
      </c>
      <c r="F45" s="49"/>
    </row>
    <row r="46" spans="2:6">
      <c r="B46" s="4" t="s">
        <v>223</v>
      </c>
      <c r="C46" s="52"/>
      <c r="D46" s="52"/>
      <c r="E46" s="52"/>
      <c r="F46" s="52"/>
    </row>
    <row r="47" spans="2:6">
      <c r="B47" s="10" t="s">
        <v>179</v>
      </c>
      <c r="C47" s="49">
        <v>18831.200000000012</v>
      </c>
      <c r="D47" s="49"/>
      <c r="E47" s="49">
        <v>3582.076</v>
      </c>
      <c r="F47" s="49"/>
    </row>
    <row r="48" spans="2:6">
      <c r="B48" s="10" t="s">
        <v>180</v>
      </c>
      <c r="C48" s="49">
        <v>9.1860000000015134</v>
      </c>
      <c r="D48" s="49"/>
      <c r="E48" s="49">
        <v>3358.2649999999999</v>
      </c>
      <c r="F48" s="49"/>
    </row>
    <row r="49" spans="2:6">
      <c r="B49" s="10" t="s">
        <v>181</v>
      </c>
      <c r="C49" s="49">
        <v>18822.014000000014</v>
      </c>
      <c r="D49" s="49"/>
      <c r="E49" s="49">
        <v>223.81100000000001</v>
      </c>
      <c r="F49" s="49"/>
    </row>
    <row r="50" spans="2:6">
      <c r="B50" s="2" t="s">
        <v>182</v>
      </c>
      <c r="C50" s="52">
        <v>1393094.2570000016</v>
      </c>
      <c r="D50" s="52"/>
      <c r="E50" s="52">
        <v>1580347.8759999999</v>
      </c>
      <c r="F50" s="52"/>
    </row>
    <row r="51" spans="2:6">
      <c r="B51" s="4" t="s">
        <v>29</v>
      </c>
      <c r="C51" s="52"/>
      <c r="D51" s="52"/>
      <c r="E51" s="52"/>
      <c r="F51" s="52"/>
    </row>
    <row r="52" spans="2:6">
      <c r="B52" s="10" t="s">
        <v>179</v>
      </c>
      <c r="C52" s="49">
        <v>13649210.637</v>
      </c>
      <c r="D52" s="49"/>
      <c r="E52" s="49">
        <v>13166766.598999999</v>
      </c>
      <c r="F52" s="49"/>
    </row>
    <row r="53" spans="2:6">
      <c r="B53" s="10" t="s">
        <v>180</v>
      </c>
      <c r="C53" s="49">
        <v>12381778.967999998</v>
      </c>
      <c r="D53" s="49"/>
      <c r="E53" s="49">
        <v>11696409.307</v>
      </c>
      <c r="F53" s="49"/>
    </row>
    <row r="54" spans="2:6">
      <c r="B54" s="10" t="s">
        <v>181</v>
      </c>
      <c r="C54" s="49">
        <v>1267431.6690000016</v>
      </c>
      <c r="D54" s="49"/>
      <c r="E54" s="49">
        <v>1470357.2919999999</v>
      </c>
      <c r="F54" s="49"/>
    </row>
    <row r="55" spans="2:6">
      <c r="B55" s="4" t="s">
        <v>30</v>
      </c>
      <c r="C55" s="52"/>
      <c r="D55" s="52"/>
      <c r="E55" s="52"/>
      <c r="F55" s="52"/>
    </row>
    <row r="56" spans="2:6">
      <c r="B56" s="10" t="s">
        <v>179</v>
      </c>
      <c r="C56" s="49">
        <v>154914.25</v>
      </c>
      <c r="D56" s="49"/>
      <c r="E56" s="49">
        <v>135906.65700000001</v>
      </c>
      <c r="F56" s="49"/>
    </row>
    <row r="57" spans="2:6">
      <c r="B57" s="10" t="s">
        <v>180</v>
      </c>
      <c r="C57" s="49">
        <v>114946.632</v>
      </c>
      <c r="D57" s="49"/>
      <c r="E57" s="49">
        <v>86771.62</v>
      </c>
      <c r="F57" s="49"/>
    </row>
    <row r="58" spans="2:6">
      <c r="B58" s="10" t="s">
        <v>181</v>
      </c>
      <c r="C58" s="49">
        <v>39967.618000000002</v>
      </c>
      <c r="D58" s="49"/>
      <c r="E58" s="49">
        <v>49135.036999999997</v>
      </c>
      <c r="F58" s="49"/>
    </row>
    <row r="59" spans="2:6">
      <c r="B59" s="4" t="s">
        <v>31</v>
      </c>
      <c r="C59" s="52"/>
      <c r="D59" s="52"/>
      <c r="E59" s="52"/>
      <c r="F59" s="52"/>
    </row>
    <row r="60" spans="2:6">
      <c r="B60" s="10" t="s">
        <v>179</v>
      </c>
      <c r="C60" s="49">
        <v>19823.647000000001</v>
      </c>
      <c r="D60" s="49"/>
      <c r="E60" s="49">
        <v>11532.322</v>
      </c>
      <c r="F60" s="49"/>
    </row>
    <row r="61" spans="2:6">
      <c r="B61" s="10" t="s">
        <v>180</v>
      </c>
      <c r="C61" s="49">
        <v>3221.8560000000002</v>
      </c>
      <c r="D61" s="49"/>
      <c r="E61" s="49">
        <v>974.298</v>
      </c>
      <c r="F61" s="49"/>
    </row>
    <row r="62" spans="2:6">
      <c r="B62" s="10" t="s">
        <v>181</v>
      </c>
      <c r="C62" s="49">
        <v>16601.791000000001</v>
      </c>
      <c r="D62" s="49"/>
      <c r="E62" s="49">
        <v>10558.023999999999</v>
      </c>
      <c r="F62" s="49"/>
    </row>
    <row r="63" spans="2:6">
      <c r="B63" s="4" t="s">
        <v>220</v>
      </c>
      <c r="C63" s="52"/>
      <c r="D63" s="52"/>
      <c r="E63" s="52"/>
      <c r="F63" s="52"/>
    </row>
    <row r="64" spans="2:6">
      <c r="B64" s="10" t="s">
        <v>179</v>
      </c>
      <c r="C64" s="49">
        <v>5149.9250000000002</v>
      </c>
      <c r="D64" s="49"/>
      <c r="E64" s="49">
        <v>2613.9699999999998</v>
      </c>
      <c r="F64" s="49"/>
    </row>
    <row r="65" spans="2:6">
      <c r="B65" s="10" t="s">
        <v>180</v>
      </c>
      <c r="C65" s="49">
        <v>599.327</v>
      </c>
      <c r="D65" s="49"/>
      <c r="E65" s="49">
        <v>213.398</v>
      </c>
      <c r="F65" s="49"/>
    </row>
    <row r="66" spans="2:6">
      <c r="B66" s="10" t="s">
        <v>181</v>
      </c>
      <c r="C66" s="49">
        <v>4550.598</v>
      </c>
      <c r="D66" s="49"/>
      <c r="E66" s="49">
        <v>2400.5720000000001</v>
      </c>
      <c r="F66" s="49"/>
    </row>
    <row r="67" spans="2:6">
      <c r="B67" s="4" t="s">
        <v>221</v>
      </c>
      <c r="C67" s="52"/>
      <c r="D67" s="52"/>
      <c r="E67" s="52"/>
      <c r="F67" s="52"/>
    </row>
    <row r="68" spans="2:6">
      <c r="B68" s="10" t="s">
        <v>179</v>
      </c>
      <c r="C68" s="49">
        <v>12047.919</v>
      </c>
      <c r="D68" s="49"/>
      <c r="E68" s="49" t="s">
        <v>0</v>
      </c>
      <c r="F68" s="49"/>
    </row>
    <row r="69" spans="2:6">
      <c r="B69" s="10" t="s">
        <v>180</v>
      </c>
      <c r="C69" s="49">
        <v>1478.15</v>
      </c>
      <c r="D69" s="49"/>
      <c r="E69" s="49" t="s">
        <v>0</v>
      </c>
      <c r="F69" s="49"/>
    </row>
    <row r="70" spans="2:6">
      <c r="B70" s="10" t="s">
        <v>181</v>
      </c>
      <c r="C70" s="49">
        <v>10569.769</v>
      </c>
      <c r="D70" s="49"/>
      <c r="E70" s="49" t="s">
        <v>0</v>
      </c>
      <c r="F70" s="49"/>
    </row>
    <row r="71" spans="2:6">
      <c r="B71" s="4" t="s">
        <v>222</v>
      </c>
      <c r="C71" s="52"/>
      <c r="D71" s="52"/>
      <c r="E71" s="52"/>
      <c r="F71" s="52"/>
    </row>
    <row r="72" spans="2:6">
      <c r="B72" s="10" t="s">
        <v>179</v>
      </c>
      <c r="C72" s="49">
        <v>145943.62599999999</v>
      </c>
      <c r="D72" s="49"/>
      <c r="E72" s="49">
        <v>150165.46900000001</v>
      </c>
      <c r="F72" s="49"/>
    </row>
    <row r="73" spans="2:6">
      <c r="B73" s="10" t="s">
        <v>180</v>
      </c>
      <c r="C73" s="49">
        <v>113076.511</v>
      </c>
      <c r="D73" s="49"/>
      <c r="E73" s="49">
        <v>104552.201</v>
      </c>
      <c r="F73" s="49"/>
    </row>
    <row r="74" spans="2:6">
      <c r="B74" s="10" t="s">
        <v>181</v>
      </c>
      <c r="C74" s="49">
        <v>32867.114999999991</v>
      </c>
      <c r="D74" s="49"/>
      <c r="E74" s="49">
        <v>45613.267999999996</v>
      </c>
      <c r="F74" s="49"/>
    </row>
    <row r="75" spans="2:6">
      <c r="B75" s="4" t="s">
        <v>223</v>
      </c>
      <c r="C75" s="52"/>
      <c r="D75" s="52"/>
      <c r="E75" s="52"/>
      <c r="F75" s="52"/>
    </row>
    <row r="76" spans="2:6">
      <c r="B76" s="10" t="s">
        <v>179</v>
      </c>
      <c r="C76" s="49">
        <v>147202.56700000001</v>
      </c>
      <c r="D76" s="49"/>
      <c r="E76" s="49">
        <v>128371.367</v>
      </c>
      <c r="F76" s="49"/>
    </row>
    <row r="77" spans="2:6">
      <c r="B77" s="10" t="s">
        <v>180</v>
      </c>
      <c r="C77" s="49">
        <v>126096.87</v>
      </c>
      <c r="D77" s="49"/>
      <c r="E77" s="49">
        <v>126087.68399999999</v>
      </c>
      <c r="F77" s="49"/>
    </row>
    <row r="78" spans="2:6">
      <c r="B78" s="10" t="s">
        <v>181</v>
      </c>
      <c r="C78" s="49">
        <v>21105.697000000015</v>
      </c>
      <c r="D78" s="49"/>
      <c r="E78" s="49">
        <v>2283.683</v>
      </c>
      <c r="F78" s="49"/>
    </row>
    <row r="79" spans="2:6">
      <c r="B79" s="2" t="s">
        <v>2</v>
      </c>
      <c r="C79" s="70" t="s">
        <v>0</v>
      </c>
      <c r="D79" s="71"/>
      <c r="E79" s="70" t="s">
        <v>0</v>
      </c>
      <c r="F79" s="71"/>
    </row>
    <row r="80" spans="2:6">
      <c r="B80" s="25" t="s">
        <v>183</v>
      </c>
      <c r="C80" s="55"/>
      <c r="D80" s="56"/>
      <c r="E80" s="55"/>
      <c r="F80" s="56"/>
    </row>
    <row r="81" spans="2:6" ht="19.5">
      <c r="B81" s="28" t="s">
        <v>184</v>
      </c>
      <c r="C81" s="57"/>
      <c r="D81" s="58"/>
      <c r="E81" s="57"/>
      <c r="F81" s="58"/>
    </row>
    <row r="82" spans="2:6">
      <c r="B82" s="29" t="s">
        <v>29</v>
      </c>
      <c r="C82" s="57">
        <v>265</v>
      </c>
      <c r="D82" s="58"/>
      <c r="E82" s="57">
        <v>262.04000000000002</v>
      </c>
      <c r="F82" s="58"/>
    </row>
    <row r="83" spans="2:6">
      <c r="B83" s="29" t="s">
        <v>30</v>
      </c>
      <c r="C83" s="57">
        <v>270.79000000000002</v>
      </c>
      <c r="D83" s="58"/>
      <c r="E83" s="57">
        <v>266.95</v>
      </c>
      <c r="F83" s="58"/>
    </row>
    <row r="84" spans="2:6">
      <c r="B84" s="29" t="s">
        <v>31</v>
      </c>
      <c r="C84" s="57">
        <v>268.12</v>
      </c>
      <c r="D84" s="58"/>
      <c r="E84" s="57">
        <v>264.05</v>
      </c>
      <c r="F84" s="58"/>
    </row>
    <row r="85" spans="2:6">
      <c r="B85" s="4" t="s">
        <v>220</v>
      </c>
      <c r="C85" s="57">
        <v>266.58</v>
      </c>
      <c r="D85" s="58"/>
      <c r="E85" s="57">
        <v>262.48</v>
      </c>
      <c r="F85" s="58"/>
    </row>
    <row r="86" spans="2:6">
      <c r="B86" s="4" t="s">
        <v>221</v>
      </c>
      <c r="C86" s="57" t="s">
        <v>0</v>
      </c>
      <c r="D86" s="58"/>
      <c r="E86" s="57" t="s">
        <v>0</v>
      </c>
      <c r="F86" s="58"/>
    </row>
    <row r="87" spans="2:6">
      <c r="B87" s="4" t="s">
        <v>222</v>
      </c>
      <c r="C87" s="57">
        <v>268.87</v>
      </c>
      <c r="D87" s="58"/>
      <c r="E87" s="57">
        <v>264.79000000000002</v>
      </c>
      <c r="F87" s="58"/>
    </row>
    <row r="88" spans="2:6">
      <c r="B88" s="4" t="s">
        <v>223</v>
      </c>
      <c r="C88" s="57">
        <v>265</v>
      </c>
      <c r="D88" s="58"/>
      <c r="E88" s="57">
        <v>262.04000000000002</v>
      </c>
      <c r="F88" s="58"/>
    </row>
    <row r="89" spans="2:6" ht="19.5">
      <c r="B89" s="28" t="s">
        <v>185</v>
      </c>
      <c r="C89" s="57"/>
      <c r="D89" s="58"/>
      <c r="E89" s="57"/>
      <c r="F89" s="58"/>
    </row>
    <row r="90" spans="2:6">
      <c r="B90" s="29" t="s">
        <v>29</v>
      </c>
      <c r="C90" s="57">
        <v>270.95999999999998</v>
      </c>
      <c r="D90" s="58"/>
      <c r="E90" s="57">
        <v>265</v>
      </c>
      <c r="F90" s="58"/>
    </row>
    <row r="91" spans="2:6">
      <c r="B91" s="29" t="s">
        <v>30</v>
      </c>
      <c r="C91" s="57">
        <v>277.72000000000003</v>
      </c>
      <c r="D91" s="58"/>
      <c r="E91" s="57">
        <v>270.79000000000002</v>
      </c>
      <c r="F91" s="58"/>
    </row>
    <row r="92" spans="2:6">
      <c r="B92" s="29" t="s">
        <v>31</v>
      </c>
      <c r="C92" s="57">
        <v>275.26</v>
      </c>
      <c r="D92" s="58"/>
      <c r="E92" s="57">
        <v>268.12</v>
      </c>
      <c r="F92" s="58"/>
    </row>
    <row r="93" spans="2:6">
      <c r="B93" s="4" t="s">
        <v>220</v>
      </c>
      <c r="C93" s="57">
        <v>273.74</v>
      </c>
      <c r="D93" s="58"/>
      <c r="E93" s="57">
        <v>266.58</v>
      </c>
      <c r="F93" s="58"/>
    </row>
    <row r="94" spans="2:6">
      <c r="B94" s="4" t="s">
        <v>221</v>
      </c>
      <c r="C94" s="57">
        <v>272.06</v>
      </c>
      <c r="D94" s="58"/>
      <c r="E94" s="57" t="s">
        <v>0</v>
      </c>
      <c r="F94" s="58"/>
    </row>
    <row r="95" spans="2:6">
      <c r="B95" s="4" t="s">
        <v>222</v>
      </c>
      <c r="C95" s="57">
        <v>276.04000000000002</v>
      </c>
      <c r="D95" s="58"/>
      <c r="E95" s="57">
        <v>268.87</v>
      </c>
      <c r="F95" s="58"/>
    </row>
    <row r="96" spans="2:6">
      <c r="B96" s="4" t="s">
        <v>223</v>
      </c>
      <c r="C96" s="57">
        <v>270.95999999999998</v>
      </c>
      <c r="D96" s="58"/>
      <c r="E96" s="57">
        <v>265</v>
      </c>
      <c r="F96" s="58"/>
    </row>
    <row r="97" spans="2:6" ht="19.5">
      <c r="B97" s="28" t="s">
        <v>186</v>
      </c>
      <c r="C97" s="57"/>
      <c r="D97" s="58"/>
      <c r="E97" s="57"/>
      <c r="F97" s="58"/>
    </row>
    <row r="98" spans="2:6">
      <c r="B98" s="29" t="s">
        <v>29</v>
      </c>
      <c r="C98" s="59">
        <v>2.2490566037735773</v>
      </c>
      <c r="D98" s="60"/>
      <c r="E98" s="59">
        <v>1.1299999999999999</v>
      </c>
      <c r="F98" s="60"/>
    </row>
    <row r="99" spans="2:6">
      <c r="B99" s="29" t="s">
        <v>30</v>
      </c>
      <c r="C99" s="59">
        <v>2.559178699361131</v>
      </c>
      <c r="D99" s="60"/>
      <c r="E99" s="59">
        <v>1.44</v>
      </c>
      <c r="F99" s="60"/>
    </row>
    <row r="100" spans="2:6">
      <c r="B100" s="29" t="s">
        <v>31</v>
      </c>
      <c r="C100" s="59">
        <v>2.6629867223631161</v>
      </c>
      <c r="D100" s="60"/>
      <c r="E100" s="59">
        <v>1.54</v>
      </c>
      <c r="F100" s="60"/>
    </row>
    <row r="101" spans="2:6">
      <c r="B101" s="4" t="s">
        <v>220</v>
      </c>
      <c r="C101" s="59">
        <v>2.6858729086953357</v>
      </c>
      <c r="D101" s="60"/>
      <c r="E101" s="59">
        <v>1.5599999999999998</v>
      </c>
      <c r="F101" s="60"/>
    </row>
    <row r="102" spans="2:6">
      <c r="B102" s="4" t="s">
        <v>221</v>
      </c>
      <c r="C102" s="59">
        <v>2.690517175861991</v>
      </c>
      <c r="D102" s="60"/>
      <c r="E102" s="59" t="s">
        <v>0</v>
      </c>
      <c r="F102" s="60"/>
    </row>
    <row r="103" spans="2:6">
      <c r="B103" s="4" t="s">
        <v>222</v>
      </c>
      <c r="C103" s="59">
        <v>2.6667162569271454</v>
      </c>
      <c r="D103" s="60"/>
      <c r="E103" s="59">
        <v>1.54</v>
      </c>
      <c r="F103" s="60"/>
    </row>
    <row r="104" spans="2:6">
      <c r="B104" s="4" t="s">
        <v>223</v>
      </c>
      <c r="C104" s="59">
        <v>2.2490566037735773</v>
      </c>
      <c r="D104" s="60"/>
      <c r="E104" s="59">
        <v>1.1299999999999999</v>
      </c>
      <c r="F104" s="60"/>
    </row>
    <row r="105" spans="2:6" ht="19.5">
      <c r="B105" s="28" t="s">
        <v>187</v>
      </c>
      <c r="C105" s="39" t="s">
        <v>224</v>
      </c>
      <c r="D105" s="39" t="s">
        <v>225</v>
      </c>
      <c r="E105" s="39" t="s">
        <v>224</v>
      </c>
      <c r="F105" s="39" t="s">
        <v>225</v>
      </c>
    </row>
    <row r="106" spans="2:6">
      <c r="B106" s="29" t="s">
        <v>29</v>
      </c>
      <c r="C106" s="9">
        <v>264.95999999999998</v>
      </c>
      <c r="D106" s="32">
        <v>42738</v>
      </c>
      <c r="E106" s="9">
        <v>262.05</v>
      </c>
      <c r="F106" s="32">
        <v>42373</v>
      </c>
    </row>
    <row r="107" spans="2:6">
      <c r="B107" s="29" t="s">
        <v>30</v>
      </c>
      <c r="C107" s="9">
        <v>270.76</v>
      </c>
      <c r="D107" s="32">
        <v>42738</v>
      </c>
      <c r="E107" s="9">
        <v>266.97000000000003</v>
      </c>
      <c r="F107" s="32">
        <v>42373</v>
      </c>
    </row>
    <row r="108" spans="2:6">
      <c r="B108" s="29" t="s">
        <v>31</v>
      </c>
      <c r="C108" s="9">
        <v>268.08999999999997</v>
      </c>
      <c r="D108" s="32">
        <v>42738</v>
      </c>
      <c r="E108" s="9">
        <v>264.08</v>
      </c>
      <c r="F108" s="32">
        <v>42373</v>
      </c>
    </row>
    <row r="109" spans="2:6">
      <c r="B109" s="4" t="s">
        <v>220</v>
      </c>
      <c r="C109" s="9">
        <v>266.55</v>
      </c>
      <c r="D109" s="32">
        <v>42738</v>
      </c>
      <c r="E109" s="9">
        <v>262.51</v>
      </c>
      <c r="F109" s="32">
        <v>42373</v>
      </c>
    </row>
    <row r="110" spans="2:6">
      <c r="B110" s="4" t="s">
        <v>221</v>
      </c>
      <c r="C110" s="9">
        <v>264.97000000000003</v>
      </c>
      <c r="D110" s="32">
        <v>42738</v>
      </c>
      <c r="E110" s="9" t="s">
        <v>0</v>
      </c>
      <c r="F110" s="32" t="s">
        <v>0</v>
      </c>
    </row>
    <row r="111" spans="2:6">
      <c r="B111" s="4" t="s">
        <v>222</v>
      </c>
      <c r="C111" s="9">
        <v>268.83999999999997</v>
      </c>
      <c r="D111" s="32">
        <v>42738</v>
      </c>
      <c r="E111" s="9">
        <v>264.82</v>
      </c>
      <c r="F111" s="32">
        <v>42373</v>
      </c>
    </row>
    <row r="112" spans="2:6">
      <c r="B112" s="4" t="s">
        <v>223</v>
      </c>
      <c r="C112" s="9">
        <v>264.95999999999998</v>
      </c>
      <c r="D112" s="32">
        <v>42738</v>
      </c>
      <c r="E112" s="9">
        <v>262.05</v>
      </c>
      <c r="F112" s="32">
        <v>42373</v>
      </c>
    </row>
    <row r="113" spans="2:6" ht="19.5">
      <c r="B113" s="28" t="s">
        <v>188</v>
      </c>
      <c r="C113" s="9"/>
      <c r="D113" s="32"/>
      <c r="E113" s="9"/>
      <c r="F113" s="32"/>
    </row>
    <row r="114" spans="2:6">
      <c r="B114" s="29" t="s">
        <v>29</v>
      </c>
      <c r="C114" s="9">
        <v>270.95999999999998</v>
      </c>
      <c r="D114" s="32">
        <v>43100</v>
      </c>
      <c r="E114" s="9">
        <v>265</v>
      </c>
      <c r="F114" s="32">
        <v>42735</v>
      </c>
    </row>
    <row r="115" spans="2:6">
      <c r="B115" s="29" t="s">
        <v>30</v>
      </c>
      <c r="C115" s="9">
        <v>277.72000000000003</v>
      </c>
      <c r="D115" s="32">
        <v>43100</v>
      </c>
      <c r="E115" s="9">
        <v>270.79000000000002</v>
      </c>
      <c r="F115" s="32">
        <v>42735</v>
      </c>
    </row>
    <row r="116" spans="2:6">
      <c r="B116" s="29" t="s">
        <v>31</v>
      </c>
      <c r="C116" s="9">
        <v>275.26</v>
      </c>
      <c r="D116" s="32">
        <v>43100</v>
      </c>
      <c r="E116" s="9">
        <v>268.12</v>
      </c>
      <c r="F116" s="32">
        <v>42735</v>
      </c>
    </row>
    <row r="117" spans="2:6">
      <c r="B117" s="4" t="s">
        <v>220</v>
      </c>
      <c r="C117" s="9">
        <v>273.74</v>
      </c>
      <c r="D117" s="32">
        <v>43100</v>
      </c>
      <c r="E117" s="9">
        <v>266.58</v>
      </c>
      <c r="F117" s="32">
        <v>42735</v>
      </c>
    </row>
    <row r="118" spans="2:6">
      <c r="B118" s="4" t="s">
        <v>221</v>
      </c>
      <c r="C118" s="9">
        <v>272.06</v>
      </c>
      <c r="D118" s="32">
        <v>43100</v>
      </c>
      <c r="E118" s="9" t="s">
        <v>0</v>
      </c>
      <c r="F118" s="32" t="s">
        <v>0</v>
      </c>
    </row>
    <row r="119" spans="2:6">
      <c r="B119" s="4" t="s">
        <v>222</v>
      </c>
      <c r="C119" s="9">
        <v>276.04000000000002</v>
      </c>
      <c r="D119" s="32">
        <v>43100</v>
      </c>
      <c r="E119" s="9">
        <v>268.87</v>
      </c>
      <c r="F119" s="32">
        <v>42735</v>
      </c>
    </row>
    <row r="120" spans="2:6">
      <c r="B120" s="4" t="s">
        <v>223</v>
      </c>
      <c r="C120" s="9">
        <v>270.95999999999998</v>
      </c>
      <c r="D120" s="32">
        <v>43100</v>
      </c>
      <c r="E120" s="9">
        <v>265</v>
      </c>
      <c r="F120" s="32">
        <v>42735</v>
      </c>
    </row>
    <row r="121" spans="2:6" ht="19.5">
      <c r="B121" s="28" t="s">
        <v>189</v>
      </c>
      <c r="C121" s="9"/>
      <c r="D121" s="32"/>
      <c r="E121" s="9"/>
      <c r="F121" s="32"/>
    </row>
    <row r="122" spans="2:6">
      <c r="B122" s="29" t="s">
        <v>29</v>
      </c>
      <c r="C122" s="9">
        <v>270.94238532870366</v>
      </c>
      <c r="D122" s="32">
        <v>43098</v>
      </c>
      <c r="E122" s="9">
        <v>264.99</v>
      </c>
      <c r="F122" s="32">
        <v>42734</v>
      </c>
    </row>
    <row r="123" spans="2:6">
      <c r="B123" s="29" t="s">
        <v>30</v>
      </c>
      <c r="C123" s="9">
        <v>277.69963724132867</v>
      </c>
      <c r="D123" s="32">
        <v>43098</v>
      </c>
      <c r="E123" s="9">
        <v>270.77999999999997</v>
      </c>
      <c r="F123" s="32">
        <v>42734</v>
      </c>
    </row>
    <row r="124" spans="2:6">
      <c r="B124" s="29" t="s">
        <v>31</v>
      </c>
      <c r="C124" s="9">
        <v>275.23818484403279</v>
      </c>
      <c r="D124" s="32">
        <v>43098</v>
      </c>
      <c r="E124" s="9">
        <v>268.11</v>
      </c>
      <c r="F124" s="32">
        <v>42734</v>
      </c>
    </row>
    <row r="125" spans="2:6">
      <c r="B125" s="4" t="s">
        <v>220</v>
      </c>
      <c r="C125" s="9">
        <v>273.71058924563323</v>
      </c>
      <c r="D125" s="32">
        <v>43098</v>
      </c>
      <c r="E125" s="9">
        <v>266.57</v>
      </c>
      <c r="F125" s="32">
        <v>42734</v>
      </c>
    </row>
    <row r="126" spans="2:6">
      <c r="B126" s="4" t="s">
        <v>221</v>
      </c>
      <c r="C126" s="9">
        <v>272.0333821864981</v>
      </c>
      <c r="D126" s="32">
        <v>43098</v>
      </c>
      <c r="E126" s="9" t="s">
        <v>0</v>
      </c>
      <c r="F126" s="32" t="s">
        <v>0</v>
      </c>
    </row>
    <row r="127" spans="2:6">
      <c r="B127" s="4" t="s">
        <v>222</v>
      </c>
      <c r="C127" s="9">
        <v>276.01182062983014</v>
      </c>
      <c r="D127" s="32">
        <v>43098</v>
      </c>
      <c r="E127" s="9">
        <v>268.86</v>
      </c>
      <c r="F127" s="32">
        <v>42734</v>
      </c>
    </row>
    <row r="128" spans="2:6">
      <c r="B128" s="4" t="s">
        <v>223</v>
      </c>
      <c r="C128" s="9">
        <v>270.94258815522653</v>
      </c>
      <c r="D128" s="32">
        <v>43098</v>
      </c>
      <c r="E128" s="9">
        <v>264.99</v>
      </c>
      <c r="F128" s="32">
        <v>42734</v>
      </c>
    </row>
    <row r="129" spans="2:6" ht="18">
      <c r="B129" s="6" t="s">
        <v>207</v>
      </c>
      <c r="C129" s="64">
        <v>0.82</v>
      </c>
      <c r="D129" s="64"/>
      <c r="E129" s="64">
        <v>0.8</v>
      </c>
      <c r="F129" s="64"/>
    </row>
    <row r="130" spans="2:6">
      <c r="B130" s="2" t="s">
        <v>142</v>
      </c>
      <c r="C130" s="63">
        <v>0.78</v>
      </c>
      <c r="D130" s="63"/>
      <c r="E130" s="63">
        <v>0.8</v>
      </c>
      <c r="F130" s="63"/>
    </row>
    <row r="131" spans="2:6">
      <c r="B131" s="4" t="s">
        <v>143</v>
      </c>
      <c r="C131" s="63" t="s">
        <v>0</v>
      </c>
      <c r="D131" s="63"/>
      <c r="E131" s="63" t="s">
        <v>0</v>
      </c>
      <c r="F131" s="63"/>
    </row>
    <row r="132" spans="2:6">
      <c r="B132" s="4" t="s">
        <v>144</v>
      </c>
      <c r="C132" s="63">
        <v>0.02</v>
      </c>
      <c r="D132" s="63"/>
      <c r="E132" s="63" t="s">
        <v>0</v>
      </c>
      <c r="F132" s="63"/>
    </row>
    <row r="133" spans="2:6">
      <c r="B133" s="4" t="s">
        <v>145</v>
      </c>
      <c r="C133" s="63">
        <v>0.02</v>
      </c>
      <c r="D133" s="63"/>
      <c r="E133" s="63" t="s">
        <v>0</v>
      </c>
      <c r="F133" s="63"/>
    </row>
    <row r="134" spans="2:6">
      <c r="B134" s="4" t="s">
        <v>147</v>
      </c>
      <c r="C134" s="63" t="s">
        <v>0</v>
      </c>
      <c r="D134" s="63"/>
      <c r="E134" s="63" t="s">
        <v>0</v>
      </c>
      <c r="F134" s="63"/>
    </row>
    <row r="135" spans="2:6">
      <c r="B135" s="4" t="s">
        <v>148</v>
      </c>
      <c r="C135" s="63" t="s">
        <v>0</v>
      </c>
      <c r="D135" s="63"/>
      <c r="E135" s="63" t="s">
        <v>0</v>
      </c>
      <c r="F135" s="63"/>
    </row>
    <row r="137" spans="2:6">
      <c r="B137" s="53"/>
      <c r="C137" s="54"/>
      <c r="D137" s="54"/>
      <c r="E137" s="54"/>
      <c r="F137" s="54"/>
    </row>
    <row r="139" spans="2:6">
      <c r="B139" s="53"/>
      <c r="C139" s="54"/>
      <c r="D139" s="54"/>
      <c r="E139" s="54"/>
      <c r="F139" s="54"/>
    </row>
  </sheetData>
  <mergeCells count="222">
    <mergeCell ref="C135:D135"/>
    <mergeCell ref="E135:F135"/>
    <mergeCell ref="C82:D82"/>
    <mergeCell ref="E82:F82"/>
    <mergeCell ref="C83:D83"/>
    <mergeCell ref="E83:F83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132:D132"/>
    <mergeCell ref="E132:F132"/>
    <mergeCell ref="C133:D133"/>
    <mergeCell ref="E133:F133"/>
    <mergeCell ref="C134:D134"/>
    <mergeCell ref="E134:F134"/>
    <mergeCell ref="C129:D129"/>
    <mergeCell ref="E129:F129"/>
    <mergeCell ref="C130:D130"/>
    <mergeCell ref="E130:F130"/>
    <mergeCell ref="C131:D131"/>
    <mergeCell ref="E131:F131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5:D5"/>
    <mergeCell ref="E5:F5"/>
    <mergeCell ref="C6:D6"/>
    <mergeCell ref="E6:F6"/>
    <mergeCell ref="C7:D7"/>
    <mergeCell ref="E7:F7"/>
    <mergeCell ref="C2:D2"/>
    <mergeCell ref="E2:F2"/>
    <mergeCell ref="C3:D3"/>
    <mergeCell ref="E3:F3"/>
    <mergeCell ref="C4:D4"/>
    <mergeCell ref="E4:F4"/>
    <mergeCell ref="C100:D100"/>
    <mergeCell ref="E100:F100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C95:D95"/>
    <mergeCell ref="E95:F95"/>
    <mergeCell ref="C96:D96"/>
    <mergeCell ref="E96:F96"/>
    <mergeCell ref="C97:D97"/>
    <mergeCell ref="E97:F97"/>
    <mergeCell ref="C98:D98"/>
    <mergeCell ref="E98:F98"/>
    <mergeCell ref="C99:D99"/>
    <mergeCell ref="E99:F99"/>
    <mergeCell ref="C90:D90"/>
    <mergeCell ref="E90:F90"/>
    <mergeCell ref="C91:D91"/>
    <mergeCell ref="E91:F91"/>
    <mergeCell ref="C92:D92"/>
    <mergeCell ref="E92:F92"/>
    <mergeCell ref="C93:D93"/>
    <mergeCell ref="E93:F93"/>
    <mergeCell ref="C94:D94"/>
    <mergeCell ref="E94:F94"/>
    <mergeCell ref="C79:D79"/>
    <mergeCell ref="E79:F79"/>
    <mergeCell ref="C80:D80"/>
    <mergeCell ref="E80:F80"/>
    <mergeCell ref="C81:D81"/>
    <mergeCell ref="E81:F81"/>
    <mergeCell ref="C89:D89"/>
    <mergeCell ref="E89:F89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E33:F33"/>
    <mergeCell ref="C34:D34"/>
    <mergeCell ref="E34:F34"/>
    <mergeCell ref="C35:D35"/>
    <mergeCell ref="E35:F35"/>
    <mergeCell ref="C36:D36"/>
    <mergeCell ref="E36:F36"/>
    <mergeCell ref="C26:D26"/>
    <mergeCell ref="E26:F26"/>
    <mergeCell ref="C27:D27"/>
    <mergeCell ref="E27:F27"/>
    <mergeCell ref="B137:F137"/>
    <mergeCell ref="B139:F139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13</vt:i4>
      </vt:variant>
    </vt:vector>
  </HeadingPairs>
  <TitlesOfParts>
    <vt:vector size="18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eFR_ARK_bilans</vt:lpstr>
      <vt:lpstr>eFR_ARK_bilans_kat</vt:lpstr>
      <vt:lpstr>eFR_ARK_cert_jedn</vt:lpstr>
      <vt:lpstr>eFR_ARK_dluzne_pap</vt:lpstr>
      <vt:lpstr>eFR_ARK_list_zast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Chwesiuk Norbert</cp:lastModifiedBy>
  <cp:lastPrinted>2012-02-07T10:07:04Z</cp:lastPrinted>
  <dcterms:created xsi:type="dcterms:W3CDTF">2009-09-25T10:53:11Z</dcterms:created>
  <dcterms:modified xsi:type="dcterms:W3CDTF">2018-05-08T13:19:48Z</dcterms:modified>
</cp:coreProperties>
</file>